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296" tabRatio="795" activeTab="0"/>
  </bookViews>
  <sheets>
    <sheet name="DG" sheetId="1" r:id="rId1"/>
    <sheet name="C3 PROIECTARE ASIST TEH" sheetId="2" r:id="rId2"/>
    <sheet name="DO2 UTILITATI" sheetId="3" r:id="rId3"/>
    <sheet name="DOS AMENAJ SPATII" sheetId="4" r:id="rId4"/>
    <sheet name="DON1 TIP 1" sheetId="5" r:id="rId5"/>
    <sheet name="DON2 TIP 2" sheetId="6" r:id="rId6"/>
    <sheet name="DON3 TIP 3" sheetId="7" r:id="rId7"/>
    <sheet name="Dotari" sheetId="8" r:id="rId8"/>
    <sheet name="Spatiu" sheetId="9" r:id="rId9"/>
    <sheet name="GANTT" sheetId="10" r:id="rId10"/>
    <sheet name="Esalonare total proiect" sheetId="11" r:id="rId11"/>
    <sheet name="Esalonare MS" sheetId="12" r:id="rId12"/>
    <sheet name="Plan financiar" sheetId="13" r:id="rId13"/>
    <sheet name="buget in oglinda cu PAAP" sheetId="14" r:id="rId14"/>
    <sheet name="Grafic estimativ Cereri Transfe" sheetId="15" r:id="rId15"/>
  </sheets>
  <definedNames>
    <definedName name="printouteur">#REF!</definedName>
    <definedName name="printoutinput1">#REF!</definedName>
    <definedName name="printoutinput2">#REF!</definedName>
    <definedName name="printoutlocal1">#REF!</definedName>
    <definedName name="printoutlocal2">#REF!</definedName>
    <definedName name="x">#REF!</definedName>
  </definedNames>
  <calcPr fullCalcOnLoad="1"/>
</workbook>
</file>

<file path=xl/comments1.xml><?xml version="1.0" encoding="utf-8"?>
<comments xmlns="http://schemas.openxmlformats.org/spreadsheetml/2006/main">
  <authors>
    <author>Dan-Marin Olteanu</author>
  </authors>
  <commentList>
    <comment ref="B12" authorId="0">
      <text>
        <r>
          <rPr>
            <sz val="8"/>
            <rFont val="Tahoma"/>
            <family val="2"/>
          </rPr>
          <t>Cheltuielile efectuate pentru cumpărarea de terenuri, plata concesiunii (redevenţei) pe durata realizării lucrărilor, exproprieri, despăgubiri, schimbarea regimului juridic al terenului, scoaterea temporară sau definitivă din circuitul agricol, precum şi alte cheltuieli de aceeaşi natură.</t>
        </r>
      </text>
    </comment>
    <comment ref="B13" authorId="0">
      <text>
        <r>
          <rPr>
            <sz val="8"/>
            <rFont val="Tahoma"/>
            <family val="2"/>
          </rPr>
          <t>Cheltuielile efectuate la începutul lucrărilor pentru pregătirea amplasamentului şi care constau în demolări, demontări, dezafectări, defrişări, evacuări materiale rezultate, devieri reţele de utilităţi din amplasament, sistematizări pe verticală, drenaje, epuismente (exclusiv cele aferente realizării lucrărilor pentru investiţia de bază), devieri de cursuri de apă, strămutări de localităţi sau monumente istorice etc.</t>
        </r>
      </text>
    </comment>
    <comment ref="B14" authorId="0">
      <text>
        <r>
          <rPr>
            <sz val="8"/>
            <rFont val="Tahoma"/>
            <family val="2"/>
          </rPr>
          <t>Cheltuielile efectuate pentru lucrări şi acţiuni de protecţia mediului, inclusiv pentru refacerea cadrului natural după terminarea lucrărilor, precum plantare de copaci, reamenajare spaţii verzi, şi reintroducerea în circuitul agricol a suprafeţelor scoase temporar din uz.</t>
        </r>
      </text>
    </comment>
    <comment ref="B18" authorId="0">
      <text>
        <r>
          <rPr>
            <sz val="8"/>
            <rFont val="Tahoma"/>
            <family val="2"/>
          </rPr>
          <t>Cheltuielile aferente asigurării cu utilităţile necesare funcţionării obiectivului de investiţie, precum: alimentare cu apă, canalizare, alimentare cu gaze naturale, agent termic, energie electrică, telecomunicaţii, drumuri de acces, căi ferate industriale, care se execută pe amplasamentul delimitat din punct de vedere juridic, ca aparţinând obiectivului de investiţie, precum şi cheltuielile aferente racordării la reţelele de utilităţi.</t>
        </r>
      </text>
    </comment>
    <comment ref="B22" authorId="0">
      <text>
        <r>
          <rPr>
            <sz val="8"/>
            <rFont val="Tahoma"/>
            <family val="2"/>
          </rPr>
          <t>Cheltuielile pentru studii geotehnice, geologice, hidrologice, hidrogeotehnice, fotogrammetrice, topografice şi de stabilitate ale terenului pe care se amplasează obiectivul de investiţie.</t>
        </r>
      </text>
    </comment>
    <comment ref="B23" authorId="0">
      <text>
        <r>
          <rPr>
            <sz val="8"/>
            <rFont val="Tahoma"/>
            <family val="2"/>
          </rPr>
          <t>Cheltuielile pentru:
a)obţinerea/prelungirea valabilităţii certificatului de urbanism;
b)obţinerea/prelungirea valabilităţii autorizaţiei de construire/desfiinţare;
c)obţinerea avizelor şi acordurilor pentru racorduri şi branşamente la reţele publice de apă, canalizare, gaze, termoficare, energie electrică, telefonie etc.;
d)obţinerea certificatului de nomenclatură stradală şi adresă;
e)întocmirea documentaţiei, obţinerea numărului cadastral provizoriu şi înregistrarea terenului în cartea funciară;
f)obţinerea acordului de mediu;
g)obţinerea avizului P.S.I.;
h)alte avize, acorduri şi autorizaţii.</t>
        </r>
      </text>
    </comment>
    <comment ref="B24" authorId="0">
      <text>
        <r>
          <rPr>
            <sz val="8"/>
            <rFont val="Tahoma"/>
            <family val="2"/>
          </rPr>
          <t>Cheltuielile pentru elaborarea tuturor fazelor de proiectare (studiu de prefezabilitate, studiu de fezabilitate, proiect tehnic şi detalii de execuţie), pentru plata verificării tehnice a proiectării şi pentru plata elaborării certificatului de performanţă energetică a clădirii, precum şi pentru elaborarea documentaţiilor necesare obţinerii acordurilor, avizelor şi autorizaţiilor aferente obiectivului de investiţie (documentaţii ce stau la baza emiterii avizelor şi acordurilor impuse prin certificatul de urbanism, documentaţii urbanistice, studii de impact, studii/expertize de amplasament, studii de trafic etc.).
Pentru lucrările de intervenţii la construcţii existente sau pentru continuarea lucrărilor la obiective începute şi neterminate, se includ cheltuielile efectuate pentru expertizarea tehnică.
Pentru lucrările de creştere a performanţei energetice a clădirilor ca urmare a modernizărilor/reabilitărilor, se includ cheltuielile pentru efectuarea auditului energetic.</t>
        </r>
      </text>
    </comment>
    <comment ref="B26" authorId="0">
      <text>
        <r>
          <rPr>
            <sz val="8"/>
            <rFont val="Tahoma"/>
            <family val="2"/>
          </rPr>
          <t>Cheltuielile efectuate, după caz, pentru:
a)plata serviciilor de consultanţă la elaborarea studiilor de piaţă, de evaluare etc.;
b)plata serviciilor de consultanţă în domeniul managementului execuţiei investiţiei sau administrarea contractului de execuţie.</t>
        </r>
      </text>
    </comment>
    <comment ref="B27" authorId="0">
      <text>
        <r>
          <rPr>
            <sz val="8"/>
            <rFont val="Tahoma"/>
            <family val="2"/>
          </rPr>
          <t>Cheltuielile efectuate, după caz, pentru:
a)asistenţă tehnică din partea proiectantului pe perioada de execuţie a lucrărilor (în cazul în care aceasta nu intră în tarifarea proiectului);
b)plata diriginţilor de şantier, desemnaţi de autoritatea contractantă, autorizaţi conform prevederilor legale pentru verificarea execuţiei lucrărilor de construcţii şi instalaţii.</t>
        </r>
      </text>
    </comment>
    <comment ref="B31" authorId="0">
      <text>
        <r>
          <rPr>
            <sz val="8"/>
            <rFont val="Tahoma"/>
            <family val="2"/>
          </rPr>
          <t>Cheltuielile aferente execuţiei tuturor obiectelor cuprinse în obiectivul de investiţie: clădiri, construcţii speciale, instalaţii aferente construcţiilor, precum instalaţii electrice, sanitare, instalaţii interioare de alimentare cu gaze naturale, instalaţii de încălzire, ventilare, climatizare, P.S.I., telecomunicaţii şi alte tipuri de instalaţii impuse de destinaţia obiectivului.</t>
        </r>
      </text>
    </comment>
    <comment ref="B32" authorId="0">
      <text>
        <r>
          <rPr>
            <sz val="8"/>
            <rFont val="Tahoma"/>
            <family val="2"/>
          </rPr>
          <t>Cheltuielile aferente montajului utilajelor tehnologice şi al utilajelor incluse în instalaţiile funcţionale, inclusiv reţelele aferente necesare funcţionării acestora.</t>
        </r>
      </text>
    </comment>
    <comment ref="B33" authorId="0">
      <text>
        <r>
          <rPr>
            <sz val="8"/>
            <rFont val="Tahoma"/>
            <family val="2"/>
          </rPr>
          <t>Cheltuielile pentru achiziţionarea utilajelor şi echipamentelor tehnologice, precum şi a celor incluse în instalaţiile funcţionale.</t>
        </r>
      </text>
    </comment>
    <comment ref="B34" authorId="0">
      <text>
        <r>
          <rPr>
            <sz val="8"/>
            <rFont val="Tahoma"/>
            <family val="2"/>
          </rPr>
          <t>Cheltuielile pentru achiziţionarea utilajelor şi echipamentelor care nu necesită montaj, precum şi a echipamentelor şi a echipamentelor de transport tehnologic.</t>
        </r>
      </text>
    </comment>
    <comment ref="B35" authorId="0">
      <text>
        <r>
          <rPr>
            <sz val="8"/>
            <rFont val="Tahoma"/>
            <family val="2"/>
          </rPr>
          <t>Cheltuielile pentru procurarea de bunuri care, conform legii, intră în categoria mijloacelor fixe sau obiecte de inventar, precum: mobilier, dotări P.S.I., dotări de uz gospodăresc, dotări privind protecţia muncii.</t>
        </r>
      </text>
    </comment>
    <comment ref="B36" authorId="0">
      <text>
        <r>
          <rPr>
            <sz val="8"/>
            <rFont val="Tahoma"/>
            <family val="2"/>
          </rPr>
          <t>Cheltuielile cu achiziţionarea activelor necorporale: drepturi referitoare la brevete, licenţe, know-how sau cunoştinţe tehnice nebrevetate.</t>
        </r>
      </text>
    </comment>
    <comment ref="B41" authorId="0">
      <text>
        <r>
          <rPr>
            <sz val="8"/>
            <rFont val="Tahoma"/>
            <family val="2"/>
          </rPr>
          <t>Cheltuielile aferente construirii provizorii sau amenajării la construcţii existente pentru vestiare pentru muncitori, grupuri sanitare, rampe de spălare auto, depozite pentru materiale, fundaţii pentru macarale, reţele electrice de iluminat şi forţă, căi de acces - auto şi căi ferate -, branşamente/racorduri la utilităţi, împrejmuiri, panouri de prezentare, pichete de incendiu şi altele asemenea. Se includ, de asemenea, cheltuielile de desfiinţare de şantier.</t>
        </r>
      </text>
    </comment>
    <comment ref="B42" authorId="0">
      <text>
        <r>
          <rPr>
            <sz val="8"/>
            <rFont val="Tahoma"/>
            <family val="2"/>
          </rPr>
          <t>Cheltuielile pentru: obţinerea autorizaţiei de construire/desfiinţare aferente lucrărilor de organizare de şantier, taxe de amplasament, închirieri semne de circulaţie, întreruperea temporară a reţelelor de transport sau distribuţie de apă, canalizare, agent termic, energie electrică, gaze naturale, a circulaţiei rutiere, feroviare, navale sau aeriene, contractele de asistenţă cu poliţia rutieră, contract temporar cu furnizorul de energie electrică, cu unităţi de salubrizare, taxe depozit ecologic, taxe locale; chirii pentru ocuparea temporară a domeniului public, costul energiei electrice şi al apei consumate în incinta organizării de şantier pe durata de execuţie a lucrărilor, costul transportului muncitorilor nelocalnici şi/sau cazarea acestora, paza şantierului, asigurarea pompierului autorizat etc.</t>
        </r>
      </text>
    </comment>
    <comment ref="B43" authorId="0">
      <text>
        <r>
          <rPr>
            <sz val="8"/>
            <rFont val="Tahoma"/>
            <family val="2"/>
          </rPr>
          <t>Comisionul băncii finanţatoare, cota aferentă Inspectoratului de Stat în Construcţii pentru controlul calităţii lucrărilor de construcţii, cota pentru controlul statului în amenajarea teritoriului, urbanism şi pentru autorizarea lucrărilor de construcţii, cota aferentă Casei Sociale a Constructorilor, valoarea primelor de asigurare din sarcina autorităţii contractante, taxe pentru acorduri, avize şi autorizaţia de construire/desfiinţare, precum şi alte cheltuieli de aceeaşi natură, stabilite în condiţiile legii. În costul creditului se cuprind comisioanele şi dobânzile aferente creditului pe durata execuţiei obiectivului.</t>
        </r>
      </text>
    </comment>
    <comment ref="B50" authorId="0">
      <text>
        <r>
          <rPr>
            <sz val="8"/>
            <rFont val="Tahoma"/>
            <family val="2"/>
          </rPr>
          <t>a) În cazul obiectivelor de investiţii noi, precum şi al reparaţiilor capitale, extinderilor, transformărilor, modificărilor, modernizărilor, reabilitării la construcţii şi instalaţii existente, se aplică un procent de până la 10%.
b)În cazul lucrărilor de intervenţii de natura consolidărilor la construcţii existente şi instalaţiile aferente, precum şi în cazul lucrărilor pentru prevenirea sau înlăturarea efectelor produse de acţiuni accidentale şi/sau calamităţi naturale, se aplică un procent de până la 20%, în funcţie de natura şi complexitatea lucrărilor.
c)Din procentul stabilit se acoperă, după caz, cheltuielile rezultate în urma modificărilor de soluţii tehnice, cantităţi suplimentare de lucrări, utilaje sau dotări ce se impun pe parcursul derulării investiţiei, precum şi cheltuielile de conservare pe parcursul întreruperii execuţiei din cauze independente de autoritatea contractantă.</t>
        </r>
      </text>
    </comment>
    <comment ref="B54" authorId="0">
      <text>
        <r>
          <rPr>
            <sz val="8"/>
            <rFont val="Tahoma"/>
            <family val="2"/>
          </rPr>
          <t>Cheltuielile necesare instruirii/şcolarizării personalului în vederea utilizării corecte şi eficiente a utilajelor şi tehnologiilor.</t>
        </r>
      </text>
    </comment>
    <comment ref="B55" authorId="0">
      <text>
        <r>
          <rPr>
            <sz val="8"/>
            <rFont val="Tahoma"/>
            <family val="2"/>
          </rPr>
          <t>Cheltuielile aferente execuţiei probelor/încercărilor, prevăzute în proiect, rodajelor, expertizelor la recepţie, omologărilor etc.
În situaţia în care se obţin venituri ca urmare a probelor tehnologice, în devizul general se înscrie valoarea rezultată prin diferenţa dintre cheltuielile realizate pentru efectuarea probelor şi veniturile realizate din acestea.</t>
        </r>
      </text>
    </comment>
    <comment ref="B47" authorId="0">
      <text>
        <r>
          <rPr>
            <sz val="8"/>
            <rFont val="Tahoma"/>
            <family val="2"/>
          </rPr>
          <t>Legea 50/1991 - Cheltuielile pentru controlul statului în amenajarea teritoriului, urbanism si autorizarea executarii lucrarilor de constructii se suporta de catre investitori, în valoare echivalenta cu o cota de 0,1 % din valoarea lucrarilor autorizate, cu exceptia celor prevazute la art. 3 lit. b) si a lacasurilor de cult.</t>
        </r>
      </text>
    </comment>
    <comment ref="B45" authorId="0">
      <text>
        <r>
          <rPr>
            <sz val="8"/>
            <rFont val="Tahoma"/>
            <family val="2"/>
          </rPr>
          <t>Legea 10/1995 - Cheltuielile necesare pentru elaborarea reglementarilor tehnice si pentru inspectia statului pentru controlul calitatii lucrarilor de constructii se suporta de catre investitori sau proprietari prin virarea unei sume echivalente cu o cota de 0,70% din cheltuielile pentru lucrarile prevazute.</t>
        </r>
      </text>
    </comment>
  </commentList>
</comments>
</file>

<file path=xl/comments13.xml><?xml version="1.0" encoding="utf-8"?>
<comments xmlns="http://schemas.openxmlformats.org/spreadsheetml/2006/main">
  <authors>
    <author>Dan-Marin Olteanu</author>
  </authors>
  <commentList>
    <comment ref="B24" authorId="0">
      <text>
        <r>
          <rPr>
            <sz val="8"/>
            <rFont val="Tahoma"/>
            <family val="2"/>
          </rPr>
          <t>Cheltuielile aferente execuţiei tuturor obiectelor cuprinse în obiectivul de investiţie: clădiri, construcţii speciale, instalaţii aferente construcţiilor, precum instalaţii electrice, sanitare, instalaţii interioare de alimentare cu gaze naturale, instalaţii de încălzire, ventilare, climatizare, P.S.I., telecomunicaţii şi alte tipuri de instalaţii impuse de destinaţia obiectivului.</t>
        </r>
      </text>
    </comment>
    <comment ref="B25" authorId="0">
      <text>
        <r>
          <rPr>
            <sz val="8"/>
            <rFont val="Tahoma"/>
            <family val="2"/>
          </rPr>
          <t>Cheltuielile aferente montajului utilajelor tehnologice şi al utilajelor incluse în instalaţiile funcţionale, inclusiv reţelele aferente necesare funcţionării acestora.</t>
        </r>
      </text>
    </comment>
    <comment ref="B26" authorId="0">
      <text>
        <r>
          <rPr>
            <sz val="8"/>
            <rFont val="Tahoma"/>
            <family val="2"/>
          </rPr>
          <t>Cheltuielile pentru achiziţionarea utilajelor şi echipamentelor tehnologice, precum şi a celor incluse în instalaţiile funcţionale.</t>
        </r>
      </text>
    </comment>
    <comment ref="B27" authorId="0">
      <text>
        <r>
          <rPr>
            <sz val="8"/>
            <rFont val="Tahoma"/>
            <family val="2"/>
          </rPr>
          <t>Cheltuielile pentru achiziţionarea utilajelor şi echipamentelor care nu necesită montaj, precum şi a echipamentelor şi a echipamentelor de transport tehnologic.</t>
        </r>
      </text>
    </comment>
    <comment ref="B28" authorId="0">
      <text>
        <r>
          <rPr>
            <sz val="8"/>
            <rFont val="Tahoma"/>
            <family val="2"/>
          </rPr>
          <t>Cheltuielile pentru procurarea de bunuri care, conform legii, intră în categoria mijloacelor fixe sau obiecte de inventar, precum: mobilier, dotări P.S.I., dotări de uz gospodăresc, dotări privind protecţia muncii.</t>
        </r>
      </text>
    </comment>
    <comment ref="B29" authorId="0">
      <text>
        <r>
          <rPr>
            <sz val="8"/>
            <rFont val="Tahoma"/>
            <family val="2"/>
          </rPr>
          <t>Cheltuielile cu achiziţionarea activelor necorporale: drepturi referitoare la brevete, licenţe, know-how sau cunoştinţe tehnice nebrevetate.</t>
        </r>
      </text>
    </comment>
    <comment ref="B33" authorId="0">
      <text>
        <r>
          <rPr>
            <sz val="8"/>
            <rFont val="Tahoma"/>
            <family val="2"/>
          </rPr>
          <t>Cheltuielile aferente construirii provizorii sau amenajării la construcţii existente pentru vestiare pentru muncitori, grupuri sanitare, rampe de spălare auto, depozite pentru materiale, fundaţii pentru macarale, reţele electrice de iluminat şi forţă, căi de acces - auto şi căi ferate -, branşamente/racorduri la utilităţi, împrejmuiri, panouri de prezentare, pichete de incendiu şi altele asemenea. Se includ, de asemenea, cheltuielile de desfiinţare de şantier.</t>
        </r>
      </text>
    </comment>
    <comment ref="B34" authorId="0">
      <text>
        <r>
          <rPr>
            <sz val="8"/>
            <rFont val="Tahoma"/>
            <family val="2"/>
          </rPr>
          <t>Cheltuielile pentru: obţinerea autorizaţiei de construire/desfiinţare aferente lucrărilor de organizare de şantier, taxe de amplasament, închirieri semne de circulaţie, întreruperea temporară a reţelelor de transport sau distribuţie de apă, canalizare, agent termic, energie electrică, gaze naturale, a circulaţiei rutiere, feroviare, navale sau aeriene, contractele de asistenţă cu poliţia rutieră, contract temporar cu furnizorul de energie electrică, cu unităţi de salubrizare, taxe depozit ecologic, taxe locale; chirii pentru ocuparea temporară a domeniului public, costul energiei electrice şi al apei consumate în incinta organizării de şantier pe durata de execuţie a lucrărilor, costul transportului muncitorilor nelocalnici şi/sau cazarea acestora, paza şantierului, asigurarea pompierului autorizat etc.</t>
        </r>
      </text>
    </comment>
    <comment ref="B35" authorId="0">
      <text>
        <r>
          <rPr>
            <sz val="8"/>
            <rFont val="Tahoma"/>
            <family val="2"/>
          </rPr>
          <t>Comisionul băncii finanţatoare, cota aferentă Inspectoratului de Stat în Construcţii pentru controlul calităţii lucrărilor de construcţii, cota pentru controlul statului în amenajarea teritoriului, urbanism şi pentru autorizarea lucrărilor de construcţii, cota aferentă Casei Sociale a Constructorilor, valoarea primelor de asigurare din sarcina autorităţii contractante, taxe pentru acorduri, avize şi autorizaţia de construire/desfiinţare, precum şi alte cheltuieli de aceeaşi natură, stabilite în condiţiile legii. În costul creditului se cuprind comisioanele şi dobânzile aferente creditului pe durata execuţiei obiectivului.</t>
        </r>
      </text>
    </comment>
    <comment ref="B37" authorId="0">
      <text>
        <r>
          <rPr>
            <sz val="8"/>
            <rFont val="Tahoma"/>
            <family val="2"/>
          </rPr>
          <t>Legea 10/1995 - Cheltuielile necesare pentru elaborarea reglementarilor tehnice si pentru inspectia statului pentru controlul calitatii lucrarilor de constructii se suporta de catre investitori sau proprietari prin virarea unei sume echivalente cu o cota de 0,70% din cheltuielile pentru lucrarile prevazute.</t>
        </r>
      </text>
    </comment>
    <comment ref="B39" authorId="0">
      <text>
        <r>
          <rPr>
            <sz val="8"/>
            <rFont val="Tahoma"/>
            <family val="2"/>
          </rPr>
          <t>Legea 50/1991 - Cheltuielile pentru controlul statului în amenajarea teritoriului, urbanism si autorizarea executarii lucrarilor de constructii se suporta de catre investitori, în valoare echivalenta cu o cota de 0,1 % din valoarea lucrarilor autorizate, cu exceptia celor prevazute la art. 3 lit. b) si a lacasurilor de cult.</t>
        </r>
      </text>
    </comment>
    <comment ref="B42" authorId="0">
      <text>
        <r>
          <rPr>
            <sz val="8"/>
            <rFont val="Tahoma"/>
            <family val="2"/>
          </rPr>
          <t>a) În cazul obiectivelor de investiţii noi, precum şi al reparaţiilor capitale, extinderilor, transformărilor, modificărilor, modernizărilor, reabilitării la construcţii şi instalaţii existente, se aplică un procent de până la 10%.
b)În cazul lucrărilor de intervenţii de natura consolidărilor la construcţii existente şi instalaţiile aferente, precum şi în cazul lucrărilor pentru prevenirea sau înlăturarea efectelor produse de acţiuni accidentale şi/sau calamităţi naturale, se aplică un procent de până la 20%, în funcţie de natura şi complexitatea lucrărilor.
c)Din procentul stabilit se acoperă, după caz, cheltuielile rezultate în urma modificărilor de soluţii tehnice, cantităţi suplimentare de lucrări, utilaje sau dotări ce se impun pe parcursul derulării investiţiei, precum şi cheltuielile de conservare pe parcursul întreruperii execuţiei din cauze independente de autoritatea contractantă.</t>
        </r>
      </text>
    </comment>
    <comment ref="B50" authorId="0">
      <text>
        <r>
          <rPr>
            <sz val="8"/>
            <rFont val="Tahoma"/>
            <family val="2"/>
          </rPr>
          <t>Cheltuielile necesare instruirii/şcolarizării personalului în vederea utilizării corecte şi eficiente a utilajelor şi tehnologiilor.</t>
        </r>
      </text>
    </comment>
    <comment ref="B51" authorId="0">
      <text>
        <r>
          <rPr>
            <sz val="8"/>
            <rFont val="Tahoma"/>
            <family val="2"/>
          </rPr>
          <t>Cheltuielile aferente execuţiei probelor/încercărilor, prevăzute în proiect, rodajelor, expertizelor la recepţie, omologărilor etc.
În situaţia în care se obţin venituri ca urmare a probelor tehnologice, în devizul general se înscrie valoarea rezultată prin diferenţa dintre cheltuielile realizate pentru efectuarea probelor şi veniturile realizate din acestea.</t>
        </r>
      </text>
    </comment>
  </commentList>
</comments>
</file>

<file path=xl/sharedStrings.xml><?xml version="1.0" encoding="utf-8"?>
<sst xmlns="http://schemas.openxmlformats.org/spreadsheetml/2006/main" count="667" uniqueCount="334">
  <si>
    <t>DEVIZ GENERAL</t>
  </si>
  <si>
    <t>Denumirea capitolelor şi subcapitolelor de cheltuieli</t>
  </si>
  <si>
    <t xml:space="preserve">Valoare </t>
  </si>
  <si>
    <t>(fără TVA)</t>
  </si>
  <si>
    <t>TVA</t>
  </si>
  <si>
    <t>(inclusiv TVA)</t>
  </si>
  <si>
    <t>Obţinerea terenului</t>
  </si>
  <si>
    <t>Amenajarea terenului</t>
  </si>
  <si>
    <t>Amenajări pentru protecţia mediului şi aducerea la starea iniţială</t>
  </si>
  <si>
    <t>TOTAL CAPITOL 1</t>
  </si>
  <si>
    <t>Cheltuieli pentru asigurarea utilităţilor necesare obiectivului</t>
  </si>
  <si>
    <t>TOTAL CAPITOL 2</t>
  </si>
  <si>
    <t>Studii de teren</t>
  </si>
  <si>
    <t>Taxe pentru obţinerea de avize, acorduri şi autorizaţii</t>
  </si>
  <si>
    <t>Proiectare şi inginerie</t>
  </si>
  <si>
    <t>Organizarea procedurilor de achiziţie</t>
  </si>
  <si>
    <t>Consultanţă</t>
  </si>
  <si>
    <t>Asistenţă tehnică</t>
  </si>
  <si>
    <t>TOTAL CAPITOL 3</t>
  </si>
  <si>
    <t>4.1.</t>
  </si>
  <si>
    <t>Construcţii şi instalaţii</t>
  </si>
  <si>
    <t>Montaj utilaj tehnologic</t>
  </si>
  <si>
    <t>Utilaje, echipamente tehnologice şi funcţionale cu montaj</t>
  </si>
  <si>
    <t>Utilaje fără montaj şi echipamente de transport</t>
  </si>
  <si>
    <t>Dotări</t>
  </si>
  <si>
    <t>Active necorporale</t>
  </si>
  <si>
    <t>TOTAL CAPITOL 4</t>
  </si>
  <si>
    <t>Organizare de şantier</t>
  </si>
  <si>
    <t>5.1.1. Lucrări de construcţii</t>
  </si>
  <si>
    <t>5.1.2. Cheltuieli conexe organizării şantierului</t>
  </si>
  <si>
    <t>Comisioane, cote, taxe, costul creditului</t>
  </si>
  <si>
    <t>TOTAL CAPITOL 5</t>
  </si>
  <si>
    <t>Pregătirea personalului de exploatare</t>
  </si>
  <si>
    <t>Probe tehnologice şi teste</t>
  </si>
  <si>
    <t>TOTAL CAPITOL 6</t>
  </si>
  <si>
    <t>TOTAL GENERAL</t>
  </si>
  <si>
    <t>CAPITOLUL 1: Cheltuieli pentru obţinere şi amenajarea terenului</t>
  </si>
  <si>
    <t>CAPITOLUL 2: Cheltuieli pentru asigurarea utilităţilor necesare obiectivului</t>
  </si>
  <si>
    <t>CAPITOLUL 3: Cheltuieli pentru proiectare şi asistenţă tehnică</t>
  </si>
  <si>
    <t>CAPITOLUL 4: Cheltuieli pentru investiţia de bază</t>
  </si>
  <si>
    <t>CAPITOLUL 5: Alte cheltuieli</t>
  </si>
  <si>
    <t>CAPITOLUL 6: Cheltuieli pentru probe tehnologice şi teste şi predare la beneficiar</t>
  </si>
  <si>
    <t>3.1. Studii de teren</t>
  </si>
  <si>
    <t>Servicii</t>
  </si>
  <si>
    <t>Studii topografice</t>
  </si>
  <si>
    <t>3.3 Proiectare si inginerie</t>
  </si>
  <si>
    <t>Studiu de fezabilitate</t>
  </si>
  <si>
    <t>Proiect tehnic</t>
  </si>
  <si>
    <t>Detalii de executie</t>
  </si>
  <si>
    <t>Verificare proiect</t>
  </si>
  <si>
    <t>Nr. crt.</t>
  </si>
  <si>
    <t>Total general subcapitol 3.4 (fara TVA):</t>
  </si>
  <si>
    <t>3.5 Consultanta</t>
  </si>
  <si>
    <t>3.6 Asistenta tehnica</t>
  </si>
  <si>
    <t>Studii geotehnice</t>
  </si>
  <si>
    <t>Studii geologice</t>
  </si>
  <si>
    <t>Studii hidrologice</t>
  </si>
  <si>
    <t>Studii hidrogeotehnice</t>
  </si>
  <si>
    <t>Studii fotogrammetrice</t>
  </si>
  <si>
    <t>Studii de stabilitate</t>
  </si>
  <si>
    <t>Obţinerea/prelungirea valabilităţii certificatului de urbanism;</t>
  </si>
  <si>
    <t>Obţinerea/prelungirea valabilităţii autorizaţiei de construire/desfiinţare;</t>
  </si>
  <si>
    <t>Obţinerea certificatului de nomenclatură stradală şi adresă;</t>
  </si>
  <si>
    <t>Intocmirea documentaţiei, obţinerea numărului cadastral provizoriu şi înregistrarea terenului în cartea funciară;</t>
  </si>
  <si>
    <t>Obţinerea acordului de mediu;</t>
  </si>
  <si>
    <t>Alte avize, acorduri şi autorizaţii.</t>
  </si>
  <si>
    <t>Obţinerea avizului P.S.I.;</t>
  </si>
  <si>
    <t>Total general subcapitol 3.1:</t>
  </si>
  <si>
    <t>3.2 Obtinere avize, acorduri si autorizatii</t>
  </si>
  <si>
    <t>Total general subcapitol 3.2:</t>
  </si>
  <si>
    <t>Studiu de prefezabilitate</t>
  </si>
  <si>
    <t>Elaborarea certificatului de performanta energetica a caldurii</t>
  </si>
  <si>
    <t>Cheltuieli pentru elaborarea tuturor fazelor de proiectare</t>
  </si>
  <si>
    <t>Elaborarea documentatiilor necesare obtinerii acordurilor, avizelor si autorizatiilor</t>
  </si>
  <si>
    <t>Expertiza tehnica pentru lucrarile de interventie</t>
  </si>
  <si>
    <t>Auditul energetic</t>
  </si>
  <si>
    <t>Total general subcapitol 3.3:</t>
  </si>
  <si>
    <t>3.4 Organizarea procedurilor de achizitie</t>
  </si>
  <si>
    <t>Intocmirea documentatiei de atribuire si multiplicarea acesteia</t>
  </si>
  <si>
    <t>Cheltuieli cu onorariile, transport, cazare si diurna membriilor desemnati in comisiile de evaluare</t>
  </si>
  <si>
    <t>Anunturi de participare si de atribuire a contractelor</t>
  </si>
  <si>
    <t>Servicii de consultanta in domeniul managementului executiei investitiei sau administrarea contractului de executie</t>
  </si>
  <si>
    <t>Obţinerea avizelor şi acordurilor pentru racorduri şi branşamente la reţele publice de apă, canalizare, gaze, termoficare, energie electrică, telefonie;</t>
  </si>
  <si>
    <t>Total general capitol 3:</t>
  </si>
  <si>
    <t>Asistenta tehnica din partea proiectantului pe perioada de executie a lucrarilor</t>
  </si>
  <si>
    <t>Diriginti de santier</t>
  </si>
  <si>
    <t>5.1.1.</t>
  </si>
  <si>
    <t>5.1.2.</t>
  </si>
  <si>
    <t>5.2.1.</t>
  </si>
  <si>
    <t>5.2.2.</t>
  </si>
  <si>
    <t>5.2.3.</t>
  </si>
  <si>
    <t>5.2.4.</t>
  </si>
  <si>
    <t>Prime de asigurare</t>
  </si>
  <si>
    <t>5.2.5.</t>
  </si>
  <si>
    <t>5.2.6.</t>
  </si>
  <si>
    <t>Cota aferenta C.S.C. (0,5% * C+M)</t>
  </si>
  <si>
    <t>Cota pentru controlul statului in amenajarea teritoriului, urbanism si pentru autorizarea lucrarilor de constructii (0,1% * C+M)</t>
  </si>
  <si>
    <t>Din care C+M (1.2, 1.3, 2, 4.1, 4.2 şi 5.1.1)</t>
  </si>
  <si>
    <t>Cota aferenta I.S.C. (0,7% * C+M)</t>
  </si>
  <si>
    <t>Taxe pentru acorduri, avize si autorizatia de construire</t>
  </si>
  <si>
    <t>I.</t>
  </si>
  <si>
    <t>LUCRĂRI DE CONSTRUCŢII</t>
  </si>
  <si>
    <t>Terasamente</t>
  </si>
  <si>
    <t>Construcţii: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</si>
  <si>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</si>
  <si>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</si>
  <si>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</si>
  <si>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</si>
  <si>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</si>
  <si>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</si>
  <si>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TOTAL I</t>
  </si>
  <si>
    <t>II.</t>
  </si>
  <si>
    <t>MONTAJ</t>
  </si>
  <si>
    <t>Montaj utilaje şi echipamente tehnologice</t>
  </si>
  <si>
    <t>TOTAL II</t>
  </si>
  <si>
    <t>III.</t>
  </si>
  <si>
    <t>PROCURARE</t>
  </si>
  <si>
    <t>Utilaje şi echipamente tehnologice</t>
  </si>
  <si>
    <t>Utilaje şi echipamente de transport</t>
  </si>
  <si>
    <t>TOTAL III</t>
  </si>
  <si>
    <t>TOTAL (TOTAL I + TOTAL II + TOTAL III)</t>
  </si>
  <si>
    <t>Etape in realizarea investitiei</t>
  </si>
  <si>
    <t>Nr. Luni</t>
  </si>
  <si>
    <t>Anul 1</t>
  </si>
  <si>
    <t>Anul 2</t>
  </si>
  <si>
    <t>Anul 3</t>
  </si>
  <si>
    <t>Proiectare si asistenta tehnica</t>
  </si>
  <si>
    <t>Investitia de baza</t>
  </si>
  <si>
    <t>Alte cheltuieli</t>
  </si>
  <si>
    <t>Organizarea de santier</t>
  </si>
  <si>
    <t>Diverse si neprevazute</t>
  </si>
  <si>
    <t>Publicitate</t>
  </si>
  <si>
    <t>Audit</t>
  </si>
  <si>
    <t>Pregatirea personalului de exploatare</t>
  </si>
  <si>
    <t>Proiect tehnic si detalii de executie</t>
  </si>
  <si>
    <t>Expertiza tehnica</t>
  </si>
  <si>
    <t>Audit energetic</t>
  </si>
  <si>
    <t>Obtinerea de avize, acorduri si autorizatii</t>
  </si>
  <si>
    <t>Organizarea procedurilor de achizitie publica</t>
  </si>
  <si>
    <t>Consultanta</t>
  </si>
  <si>
    <t>Asistenta tehnica din partea proiectantului</t>
  </si>
  <si>
    <t>Servicii de consultanta la elaborarea studiilor de piata, evaluare</t>
  </si>
  <si>
    <t>Elab. Certif. de performanta energetica a caldurii</t>
  </si>
  <si>
    <t>Amenajari pentru protectia mediului</t>
  </si>
  <si>
    <t>Asigurarea utilitatiilor</t>
  </si>
  <si>
    <t>Probe tehnologice si teste</t>
  </si>
  <si>
    <t>Anul</t>
  </si>
  <si>
    <t>Total</t>
  </si>
  <si>
    <t>Dirigentie de santier</t>
  </si>
  <si>
    <t>Total:</t>
  </si>
  <si>
    <t>UM</t>
  </si>
  <si>
    <t>mp</t>
  </si>
  <si>
    <t>Elaborarea documentatiilor obtinerii aviz., ac., aut.</t>
  </si>
  <si>
    <t>Corespondenta prin posta, fax, posta electronica</t>
  </si>
  <si>
    <t>Denumire</t>
  </si>
  <si>
    <t>Cantitate</t>
  </si>
  <si>
    <t>Pret unitar</t>
  </si>
  <si>
    <t xml:space="preserve">Pret total </t>
  </si>
  <si>
    <t>Calculator</t>
  </si>
  <si>
    <t>UPS</t>
  </si>
  <si>
    <t>Sistem software (SCADA)</t>
  </si>
  <si>
    <t>TOTAL</t>
  </si>
  <si>
    <t>Imprimanta multifunctionala</t>
  </si>
  <si>
    <t>Kg</t>
  </si>
  <si>
    <t>m</t>
  </si>
  <si>
    <t>kg</t>
  </si>
  <si>
    <t>buc</t>
  </si>
  <si>
    <t>set</t>
  </si>
  <si>
    <t>Comisionul bancii finantatoare (0,0% * 1, 2, 3, 4 si 5.1)</t>
  </si>
  <si>
    <t>Categoria Costurilor</t>
  </si>
  <si>
    <t>CAPITOLUL1.Cheltuieli pentru pregatirea terenului si pregatirea amplasamentului</t>
  </si>
  <si>
    <t>1.1</t>
  </si>
  <si>
    <t xml:space="preserve"> Obtinerea terenului</t>
  </si>
  <si>
    <t>1.2</t>
  </si>
  <si>
    <t xml:space="preserve"> Amenajarea terenului</t>
  </si>
  <si>
    <t>1.3</t>
  </si>
  <si>
    <t xml:space="preserve"> Amenajare pentru protectia mediului</t>
  </si>
  <si>
    <t>2.1</t>
  </si>
  <si>
    <t>CAPITOLUL3.Cheltuieli pentru proiectare si asistenta tehnica</t>
  </si>
  <si>
    <t>Cheltuieli pentru investiţia de baza</t>
  </si>
  <si>
    <t>Costuri directe de amenajare</t>
  </si>
  <si>
    <t>6.1</t>
  </si>
  <si>
    <t>6.2</t>
  </si>
  <si>
    <t>Cheltuieli de audit extern</t>
  </si>
  <si>
    <t>6.3</t>
  </si>
  <si>
    <t>Cheltuieli privind urmarirea implementarii activitatilor proiectului (salariile UIP)</t>
  </si>
  <si>
    <t>Cheltuieli de predare</t>
  </si>
  <si>
    <t>7.1</t>
  </si>
  <si>
    <t>7.2</t>
  </si>
  <si>
    <t>TOTAL CAPITOL 7</t>
  </si>
  <si>
    <t>NR. CRT.</t>
  </si>
  <si>
    <t>SURSE DE FINANŢARE</t>
  </si>
  <si>
    <t>VALOARE</t>
  </si>
  <si>
    <t>I</t>
  </si>
  <si>
    <t>a.</t>
  </si>
  <si>
    <t>b.</t>
  </si>
  <si>
    <t>c.</t>
  </si>
  <si>
    <t>lei</t>
  </si>
  <si>
    <t>Cheltuieli diverse si neprevazute (1% * 1.2, 1.3, 2, 3, 4)</t>
  </si>
  <si>
    <t>Anul 0</t>
  </si>
  <si>
    <t>CAPITOLUL 2.Cheltuieli pentru asigurarea utilităţilor necesare obiectivului</t>
  </si>
  <si>
    <t>Chelt. privind urmarirea implementarii activ proiectului</t>
  </si>
  <si>
    <t>Implementarea activitatiilor proiectului</t>
  </si>
  <si>
    <t>Ipoteze de lucru:</t>
  </si>
  <si>
    <t xml:space="preserve"> - costul amenajarii spatiului de lucru variaza cu numarul de echipamente instalate / spital;</t>
  </si>
  <si>
    <t xml:space="preserve"> - doar anumite costuri cresc; altele raman constante</t>
  </si>
  <si>
    <t xml:space="preserve"> - cariatia costurilor nu este liniara (vezi formule de calcul)</t>
  </si>
  <si>
    <t>PU lei fara TVA)</t>
  </si>
  <si>
    <t>privind cheltuielile necesare realizării proiectului</t>
  </si>
  <si>
    <t>………………..</t>
  </si>
  <si>
    <t>…………………………………..</t>
  </si>
  <si>
    <t xml:space="preserve"> lei</t>
  </si>
  <si>
    <t>3.1</t>
  </si>
  <si>
    <t>3.2</t>
  </si>
  <si>
    <t>3.3</t>
  </si>
  <si>
    <t>1.4</t>
  </si>
  <si>
    <t>1.5</t>
  </si>
  <si>
    <t>1.6</t>
  </si>
  <si>
    <t>1.7</t>
  </si>
  <si>
    <t>1.8</t>
  </si>
  <si>
    <t>DEVIZUL 
Cheltuieli pentru asigurarea utilităţilor necesare obiectivului</t>
  </si>
  <si>
    <t>DEVIZ  
Cheltuieli pentru proiectare şi asistenţa tehnică pentru obiectivul</t>
  </si>
  <si>
    <t>DEVIZUL  
Amenajare spatiu de lucru pentru obiectivul</t>
  </si>
  <si>
    <t>2</t>
  </si>
  <si>
    <t xml:space="preserve">DEVIZUL obiectului </t>
  </si>
  <si>
    <t>0</t>
  </si>
  <si>
    <t>lei fără TVA</t>
  </si>
  <si>
    <t>Pentru ofertele care sunt în euro se va utiliza cursul lei/euro din Ghid</t>
  </si>
  <si>
    <t>TVA
lei</t>
  </si>
  <si>
    <t>lei cu TVA</t>
  </si>
  <si>
    <t>Nr. 
crt.</t>
  </si>
  <si>
    <t>VAL 
(lei fara TVA)</t>
  </si>
  <si>
    <t>VAL TOTALĂ
(lei cu  TVA)</t>
  </si>
  <si>
    <t xml:space="preserve">Amenajare spatiu spital aferent proiectului </t>
  </si>
  <si>
    <t>Graficul de realizare a investiției</t>
  </si>
  <si>
    <t>Etape în realizarea investiției</t>
  </si>
  <si>
    <t>Eșalonarea costurilor pe ani (RON cu TVA)</t>
  </si>
  <si>
    <t>TVA eligibil</t>
  </si>
  <si>
    <t>3=2*19%</t>
  </si>
  <si>
    <t>Total eligibil cu TVA</t>
  </si>
  <si>
    <t>Sume PNRR 
(fără TVA)</t>
  </si>
  <si>
    <t xml:space="preserve">lei </t>
  </si>
  <si>
    <t>Contribuția beneficiarului cu TVA</t>
  </si>
  <si>
    <t>Valoarea investiției cu TVA</t>
  </si>
  <si>
    <t>4=2+3</t>
  </si>
  <si>
    <t>6=4+5</t>
  </si>
  <si>
    <t>Valoarea eligibilă din PNRR</t>
  </si>
  <si>
    <t>Valoarea totală a proiectului</t>
  </si>
  <si>
    <t>Plan financiar</t>
  </si>
  <si>
    <t>MODEL</t>
  </si>
  <si>
    <t>* SE ATASEAZA DEVIZUL ELABORAT CONFORM PREVEDERILOR LEGALE</t>
  </si>
  <si>
    <t>** PREZENTUL DEVIZ REPREZINTA UN MODEL SI NU UN TIPIZAT PENTRU COMPLETAT</t>
  </si>
  <si>
    <t>* Nr.Luni- se completeaza pe fiecare rand cat dureaza activitatea respectiva</t>
  </si>
  <si>
    <t>total</t>
  </si>
  <si>
    <t>total plati de realizat ( se include FEN+TVA LA FEN+CONTRIBUTIE PROPRIE+TVA LA CONTRIBUTIE PROPRIE)</t>
  </si>
  <si>
    <t>* se include FEN+TVA LA FEN+CONTRIBUTIE PROPRIE+TVA LA CONTRIBUTIE PROPRIE</t>
  </si>
  <si>
    <t>total SUME SOLICITATE PRIN CEREREA DE TRANSFER ( se include doar FEN+TVA LA FEN)</t>
  </si>
  <si>
    <t>* se include doar FEN+TVA LA FEN</t>
  </si>
  <si>
    <t>Beneficiar:</t>
  </si>
  <si>
    <t>Proiect:</t>
  </si>
  <si>
    <t xml:space="preserve">Perioada implementare proiect: </t>
  </si>
  <si>
    <t xml:space="preserve">Valoarea eligibilă a proiectului: </t>
  </si>
  <si>
    <t>GRAFIC ESTIMATIV</t>
  </si>
  <si>
    <t>PRIVIND DEPUNEREA CERERILOR DE TRANSFER TRIMESTRIALE</t>
  </si>
  <si>
    <t>Nr cerere de TRANSFER</t>
  </si>
  <si>
    <t>Perioada în care se efectuează cheltuielile eligibile</t>
  </si>
  <si>
    <t>Procent din valoarea eligibilă a proiectului estimat a fi solicitat în cererea de TRANSFER</t>
  </si>
  <si>
    <t>Suma solicitata la transfer la MS</t>
  </si>
  <si>
    <t>De la data: Lună/an</t>
  </si>
  <si>
    <t>Până la data: Lună/an</t>
  </si>
  <si>
    <t>Anul de implementare 2023-TRIMESTRUL</t>
  </si>
  <si>
    <t>Luna 1</t>
  </si>
  <si>
    <t>II</t>
  </si>
  <si>
    <t>Luna 2</t>
  </si>
  <si>
    <t>Luna 4</t>
  </si>
  <si>
    <t>III</t>
  </si>
  <si>
    <t>Luna 5</t>
  </si>
  <si>
    <t>Luna 7</t>
  </si>
  <si>
    <t>IV</t>
  </si>
  <si>
    <t>Luna 8</t>
  </si>
  <si>
    <t>Luna 10</t>
  </si>
  <si>
    <t>TOTAL 2023</t>
  </si>
  <si>
    <t>Anul de implementare 2024</t>
  </si>
  <si>
    <t>Luna 11</t>
  </si>
  <si>
    <t>Luna 13</t>
  </si>
  <si>
    <t>Luna 14</t>
  </si>
  <si>
    <t>Luna 16</t>
  </si>
  <si>
    <t>Luna 17</t>
  </si>
  <si>
    <t>Luna 19</t>
  </si>
  <si>
    <t>Luna 20</t>
  </si>
  <si>
    <t>Luna 21</t>
  </si>
  <si>
    <t>TOTAL 2024</t>
  </si>
  <si>
    <t>TOTAL GENERAL (1+2)</t>
  </si>
  <si>
    <t xml:space="preserve"> </t>
  </si>
  <si>
    <t xml:space="preserve">Data </t>
  </si>
  <si>
    <t>Semnătura</t>
  </si>
  <si>
    <t>Ştampila</t>
  </si>
  <si>
    <t>Nume şi Prenume</t>
  </si>
  <si>
    <t>Reprezentant Legal</t>
  </si>
  <si>
    <t>PLANUL NAȚIONAL DE REDRESARE ȘI REZILIENȚĂ</t>
  </si>
  <si>
    <t>Pilonul V: Sănătate și reziliență instituțională</t>
  </si>
  <si>
    <t>COMPONENTA: 12 - Sănătate</t>
  </si>
  <si>
    <t>Titlu proiect:</t>
  </si>
  <si>
    <t>Solicitant:</t>
  </si>
  <si>
    <t>CIF/CUI:</t>
  </si>
  <si>
    <t>Localitatea:</t>
  </si>
  <si>
    <t>Județ:</t>
  </si>
  <si>
    <t>Buget</t>
  </si>
  <si>
    <t>Plan de achizții</t>
  </si>
  <si>
    <t>Denumirea echipamentelor/dotărilor /lucrărilor/ serviciilor</t>
  </si>
  <si>
    <t>Preț Unitar
fără TVA</t>
  </si>
  <si>
    <t>Eligibilitate</t>
  </si>
  <si>
    <t>Oferta 1</t>
  </si>
  <si>
    <t>Oferta 2</t>
  </si>
  <si>
    <t>Tipul și obiectul contractului de achiziție publică / acordului - cadru</t>
  </si>
  <si>
    <t>COD CPV</t>
  </si>
  <si>
    <t>Valoare estimata contract  fără TVA</t>
  </si>
  <si>
    <t>A - Procedura aplicata</t>
  </si>
  <si>
    <t>B - Data  estimată publicare procedura</t>
  </si>
  <si>
    <t>C- Data estimată   publicare rezultat evaluare</t>
  </si>
  <si>
    <t>D- Data  estimată semnare  contract de achiziţie publică/acordului-cadru</t>
  </si>
  <si>
    <t>D- Data  estimată livrare / recepție / punere în funcțiune</t>
  </si>
  <si>
    <t>Da</t>
  </si>
  <si>
    <t>Nu</t>
  </si>
  <si>
    <t>Data</t>
  </si>
  <si>
    <t>Preț unitar fără tva</t>
  </si>
  <si>
    <t>Total dotări/echipamente:</t>
  </si>
  <si>
    <t>Lucrări</t>
  </si>
  <si>
    <t>Total lucrări:</t>
  </si>
  <si>
    <t>Total servicii</t>
  </si>
  <si>
    <r>
      <t xml:space="preserve">* data publicare: se va considera data semnare contracte de finanțare: </t>
    </r>
    <r>
      <rPr>
        <b/>
        <sz val="11"/>
        <color indexed="8"/>
        <rFont val="Calibri"/>
        <family val="2"/>
      </rPr>
      <t>………………</t>
    </r>
  </si>
  <si>
    <t>INVESTIȚIA: …………………………</t>
  </si>
  <si>
    <t>Investiția specifică: …………………….</t>
  </si>
  <si>
    <t>.</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</si>
</sst>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ON&quot;#,##0_);\(&quot;RON&quot;#,##0\)"/>
    <numFmt numFmtId="181" formatCode="&quot;RON&quot;#,##0_);[Red]\(&quot;RON&quot;#,##0\)"/>
    <numFmt numFmtId="182" formatCode="&quot;RON&quot;#,##0.00_);\(&quot;RON&quot;#,##0.00\)"/>
    <numFmt numFmtId="183" formatCode="&quot;RON&quot;#,##0.00_);[Red]\(&quot;RON&quot;#,##0.00\)"/>
    <numFmt numFmtId="184" formatCode="_(&quot;RON&quot;* #,##0_);_(&quot;RON&quot;* \(#,##0\);_(&quot;RON&quot;* &quot;-&quot;_);_(@_)"/>
    <numFmt numFmtId="185" formatCode="_(&quot;RON&quot;* #,##0.00_);_(&quot;RON&quot;* \(#,##0.00\);_(&quot;RON&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00"/>
    <numFmt numFmtId="192" formatCode="0.0000"/>
    <numFmt numFmtId="193" formatCode="###\ ###\ ###\ ###"/>
    <numFmt numFmtId="194" formatCode="###.0000\ ###\ ###\ ###"/>
    <numFmt numFmtId="195" formatCode="_(* #,##0.0_);_(* \(#,##0.0\);_(* &quot;-&quot;??_);_(@_)"/>
    <numFmt numFmtId="196" formatCode="_(* #,##0_);_(* \(#,##0\);_(* &quot;-&quot;??_);_(@_)"/>
    <numFmt numFmtId="197" formatCode="0.0%"/>
    <numFmt numFmtId="198" formatCode="0.000%"/>
    <numFmt numFmtId="199" formatCode="#,##0.000"/>
    <numFmt numFmtId="200" formatCode="_-* #,##0\ _l_e_i_-;\-* #,##0\ _l_e_i_-;_-* &quot;-&quot;??\ _l_e_i_-;_-@_-"/>
    <numFmt numFmtId="201" formatCode="#,##0.0000"/>
    <numFmt numFmtId="202" formatCode="#,##0.0"/>
    <numFmt numFmtId="203" formatCode="0.000000%"/>
    <numFmt numFmtId="204" formatCode="_(* #,##0.0_);_(* \(#,##0.0\);_(* &quot;-&quot;?_);_(@_)"/>
    <numFmt numFmtId="205" formatCode="_(* #,##0.000_);_(* \(#,##0.000\);_(* &quot;-&quot;??_);_(@_)"/>
    <numFmt numFmtId="206" formatCode="_(* #,##0.0000_);_(* \(#,##0.0000\);_(* &quot;-&quot;??_);_(@_)"/>
    <numFmt numFmtId="207" formatCode="0.0000%"/>
    <numFmt numFmtId="208" formatCode="_(* #,##0.000_);_(* \(#,##0.000\);_(* &quot;-&quot;???_);_(@_)"/>
    <numFmt numFmtId="209" formatCode="0.000000"/>
    <numFmt numFmtId="210" formatCode="0.00000"/>
    <numFmt numFmtId="211" formatCode="0.0000000"/>
    <numFmt numFmtId="212" formatCode="0.00000000"/>
    <numFmt numFmtId="213" formatCode="#,##0;[Red]#,##0"/>
    <numFmt numFmtId="214" formatCode="#,##0.0000000"/>
    <numFmt numFmtId="215" formatCode="_(* #,##0.0000_);_(* \(#,##0.0000\);_(* &quot;-&quot;????_);_(@_)"/>
    <numFmt numFmtId="216" formatCode="_(* #,##0.00000_);_(* \(#,##0.00000\);_(* &quot;-&quot;??_);_(@_)"/>
    <numFmt numFmtId="217" formatCode="_(* #,##0.000000_);_(* \(#,##0.000000\);_(* &quot;-&quot;??_);_(@_)"/>
    <numFmt numFmtId="218" formatCode="_(* #,##0.0000000_);_(* \(#,##0.0000000\);_(* &quot;-&quot;??_);_(@_)"/>
    <numFmt numFmtId="219" formatCode="_(* #,##0.00000000_);_(* \(#,##0.00000000\);_(* &quot;-&quot;??_);_(@_)"/>
    <numFmt numFmtId="220" formatCode="_(* #,##0.000000000_);_(* \(#,##0.000000000\);_(* &quot;-&quot;??_);_(@_)"/>
    <numFmt numFmtId="221" formatCode="_(* #,##0.0000000000_);_(* \(#,##0.0000000000\);_(* &quot;-&quot;??_);_(@_)"/>
    <numFmt numFmtId="222" formatCode="_(* #,##0.00000000000_);_(* \(#,##0.00000000000\);_(* &quot;-&quot;??_);_(@_)"/>
    <numFmt numFmtId="223" formatCode="_-* #,##0.000\ _l_e_i_-;\-* #,##0.000\ _l_e_i_-;_-* &quot;-&quot;???\ _l_e_i_-;_-@_-"/>
    <numFmt numFmtId="224" formatCode="_ * #,##0.00_)_ ;_ * \(#,##0.00\)_ ;_ * &quot;-&quot;??_)_ ;_ @_ "/>
    <numFmt numFmtId="225" formatCode="[$-409]mmm/yy;@"/>
  </numFmts>
  <fonts count="111">
    <font>
      <sz val="11"/>
      <color theme="1"/>
      <name val="Calibri"/>
      <family val="2"/>
    </font>
    <font>
      <sz val="11"/>
      <color indexed="8"/>
      <name val="Calibri"/>
      <family val="2"/>
    </font>
    <font>
      <b/>
      <sz val="11"/>
      <color indexed="8"/>
      <name val="Calibri"/>
      <family val="2"/>
    </font>
    <font>
      <sz val="11"/>
      <color indexed="9"/>
      <name val="Calibri"/>
      <family val="2"/>
    </font>
    <font>
      <sz val="8"/>
      <color indexed="8"/>
      <name val="Times New Roman"/>
      <family val="1"/>
    </font>
    <font>
      <b/>
      <sz val="8"/>
      <color indexed="8"/>
      <name val="Times New Roman"/>
      <family val="1"/>
    </font>
    <font>
      <sz val="8"/>
      <name val="Tahoma"/>
      <family val="2"/>
    </font>
    <font>
      <sz val="10"/>
      <name val="Arial"/>
      <family val="2"/>
    </font>
    <font>
      <b/>
      <sz val="12"/>
      <name val="Times New Roman"/>
      <family val="1"/>
    </font>
    <font>
      <sz val="10"/>
      <name val="Times New Roman"/>
      <family val="1"/>
    </font>
    <font>
      <b/>
      <sz val="10"/>
      <name val="Times New Roman"/>
      <family val="1"/>
    </font>
    <font>
      <b/>
      <sz val="8"/>
      <name val="Times New Roman"/>
      <family val="1"/>
    </font>
    <font>
      <b/>
      <sz val="18"/>
      <color indexed="62"/>
      <name val="Cambria"/>
      <family val="2"/>
    </font>
    <font>
      <b/>
      <sz val="9"/>
      <color indexed="8"/>
      <name val="Calibri"/>
      <family val="2"/>
    </font>
    <font>
      <b/>
      <sz val="10"/>
      <name val="Arial"/>
      <family val="2"/>
    </font>
    <font>
      <b/>
      <sz val="8"/>
      <name val="Arial"/>
      <family val="2"/>
    </font>
    <font>
      <sz val="8"/>
      <name val="Arial"/>
      <family val="2"/>
    </font>
    <font>
      <b/>
      <sz val="12"/>
      <color indexed="8"/>
      <name val="Times New Roman"/>
      <family val="1"/>
    </font>
    <font>
      <sz val="8"/>
      <name val="Calibri"/>
      <family val="2"/>
    </font>
    <font>
      <sz val="8"/>
      <name val="Times New Roman"/>
      <family val="1"/>
    </font>
    <font>
      <sz val="11"/>
      <color indexed="8"/>
      <name val="Times New Roman"/>
      <family val="1"/>
    </font>
    <font>
      <b/>
      <sz val="11"/>
      <color indexed="8"/>
      <name val="Times New Roman"/>
      <family val="1"/>
    </font>
    <font>
      <sz val="9"/>
      <color indexed="8"/>
      <name val="Times New Roman"/>
      <family val="1"/>
    </font>
    <font>
      <b/>
      <sz val="11"/>
      <name val="Times New Roman"/>
      <family val="1"/>
    </font>
    <font>
      <sz val="11"/>
      <color indexed="62"/>
      <name val="Times New Roman"/>
      <family val="1"/>
    </font>
    <font>
      <sz val="11"/>
      <name val="Times New Roman"/>
      <family val="1"/>
    </font>
    <font>
      <i/>
      <sz val="11"/>
      <color indexed="8"/>
      <name val="Times New Roman"/>
      <family val="1"/>
    </font>
    <font>
      <sz val="11"/>
      <color indexed="9"/>
      <name val="Times New Roman"/>
      <family val="1"/>
    </font>
    <font>
      <sz val="11"/>
      <color indexed="17"/>
      <name val="Calibri"/>
      <family val="2"/>
    </font>
    <font>
      <b/>
      <sz val="11"/>
      <color indexed="52"/>
      <name val="Calibri"/>
      <family val="2"/>
    </font>
    <font>
      <sz val="11"/>
      <color indexed="52"/>
      <name val="Calibri"/>
      <family val="2"/>
    </font>
    <font>
      <sz val="11"/>
      <color indexed="14"/>
      <name val="Calibri"/>
      <family val="2"/>
    </font>
    <font>
      <u val="single"/>
      <sz val="9.35"/>
      <color indexed="39"/>
      <name val="Calibri"/>
      <family val="2"/>
    </font>
    <font>
      <u val="single"/>
      <sz val="9.35"/>
      <color indexed="36"/>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8"/>
      <name val="Times New Roman"/>
      <family val="1"/>
    </font>
    <font>
      <b/>
      <sz val="10"/>
      <color indexed="8"/>
      <name val="Times New Roman"/>
      <family val="1"/>
    </font>
    <font>
      <sz val="11"/>
      <color indexed="30"/>
      <name val="Calibri"/>
      <family val="2"/>
    </font>
    <font>
      <sz val="8"/>
      <color indexed="8"/>
      <name val="Calibri"/>
      <family val="2"/>
    </font>
    <font>
      <sz val="9"/>
      <color indexed="8"/>
      <name val="Calibri"/>
      <family val="2"/>
    </font>
    <font>
      <sz val="10"/>
      <color indexed="10"/>
      <name val="Times New Roman"/>
      <family val="1"/>
    </font>
    <font>
      <sz val="14"/>
      <color indexed="8"/>
      <name val="Arial"/>
      <family val="2"/>
    </font>
    <font>
      <b/>
      <i/>
      <sz val="10"/>
      <name val="Arial"/>
      <family val="2"/>
    </font>
    <font>
      <b/>
      <sz val="11"/>
      <color indexed="8"/>
      <name val="Arial"/>
      <family val="2"/>
    </font>
    <font>
      <sz val="11"/>
      <color indexed="30"/>
      <name val="Arial"/>
      <family val="2"/>
    </font>
    <font>
      <sz val="11"/>
      <color indexed="8"/>
      <name val="Arial"/>
      <family val="2"/>
    </font>
    <font>
      <b/>
      <sz val="13"/>
      <color indexed="8"/>
      <name val="Arial"/>
      <family val="2"/>
    </font>
    <font>
      <b/>
      <sz val="11"/>
      <color indexed="22"/>
      <name val="Arial"/>
      <family val="2"/>
    </font>
    <font>
      <b/>
      <sz val="12"/>
      <color indexed="8"/>
      <name val="Arial"/>
      <family val="2"/>
    </font>
    <font>
      <sz val="12"/>
      <color indexed="8"/>
      <name val="Arial"/>
      <family val="2"/>
    </font>
    <font>
      <b/>
      <sz val="14"/>
      <color indexed="8"/>
      <name val="Trebuchet MS"/>
      <family val="2"/>
    </font>
    <font>
      <sz val="14"/>
      <name val="Trebuchet MS"/>
      <family val="2"/>
    </font>
    <font>
      <sz val="16"/>
      <color indexed="8"/>
      <name val="Trebuchet MS"/>
      <family val="2"/>
    </font>
    <font>
      <sz val="14"/>
      <color indexed="8"/>
      <name val="Trebuchet MS"/>
      <family val="2"/>
    </font>
    <font>
      <sz val="11"/>
      <name val="Calibri"/>
      <family val="2"/>
    </font>
    <font>
      <b/>
      <sz val="11"/>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1"/>
      <color theme="1"/>
      <name val="Times New Roman"/>
      <family val="1"/>
    </font>
    <font>
      <sz val="8"/>
      <color theme="1"/>
      <name val="Times New Roman"/>
      <family val="1"/>
    </font>
    <font>
      <b/>
      <sz val="8"/>
      <color theme="1"/>
      <name val="Times New Roman"/>
      <family val="1"/>
    </font>
    <font>
      <b/>
      <sz val="11"/>
      <color theme="1"/>
      <name val="Times New Roman"/>
      <family val="1"/>
    </font>
    <font>
      <sz val="11"/>
      <color rgb="FF0070C0"/>
      <name val="Calibri"/>
      <family val="2"/>
    </font>
    <font>
      <sz val="8"/>
      <color theme="1"/>
      <name val="Calibri"/>
      <family val="2"/>
    </font>
    <font>
      <sz val="9"/>
      <color theme="1"/>
      <name val="Calibri"/>
      <family val="2"/>
    </font>
    <font>
      <i/>
      <sz val="11"/>
      <color theme="1"/>
      <name val="Times New Roman"/>
      <family val="1"/>
    </font>
    <font>
      <sz val="10"/>
      <color rgb="FFFF0000"/>
      <name val="Times New Roman"/>
      <family val="1"/>
    </font>
    <font>
      <sz val="14"/>
      <color theme="1"/>
      <name val="Arial"/>
      <family val="2"/>
    </font>
    <font>
      <b/>
      <sz val="11"/>
      <color theme="1"/>
      <name val="Arial"/>
      <family val="2"/>
    </font>
    <font>
      <sz val="11"/>
      <color rgb="FF0070C0"/>
      <name val="Arial"/>
      <family val="2"/>
    </font>
    <font>
      <sz val="11"/>
      <color theme="1"/>
      <name val="Arial"/>
      <family val="2"/>
    </font>
    <font>
      <b/>
      <sz val="12"/>
      <color theme="1"/>
      <name val="Times New Roman"/>
      <family val="1"/>
    </font>
    <font>
      <b/>
      <sz val="13"/>
      <color theme="1"/>
      <name val="Arial"/>
      <family val="2"/>
    </font>
    <font>
      <b/>
      <sz val="11"/>
      <color rgb="FF000000"/>
      <name val="Arial"/>
      <family val="2"/>
    </font>
    <font>
      <b/>
      <sz val="11"/>
      <color rgb="FFC0C0C0"/>
      <name val="Arial"/>
      <family val="2"/>
    </font>
    <font>
      <b/>
      <sz val="12"/>
      <color theme="1"/>
      <name val="Arial"/>
      <family val="2"/>
    </font>
    <font>
      <b/>
      <sz val="12"/>
      <color rgb="FF000000"/>
      <name val="Arial"/>
      <family val="2"/>
    </font>
    <font>
      <sz val="12"/>
      <color theme="1"/>
      <name val="Arial"/>
      <family val="2"/>
    </font>
    <font>
      <b/>
      <sz val="14"/>
      <color theme="1"/>
      <name val="Trebuchet MS"/>
      <family val="2"/>
    </font>
    <font>
      <sz val="16"/>
      <color theme="1"/>
      <name val="Trebuchet MS"/>
      <family val="2"/>
    </font>
    <font>
      <sz val="14"/>
      <color theme="1"/>
      <name val="Trebuchet MS"/>
      <family val="2"/>
    </font>
    <font>
      <b/>
      <sz val="11"/>
      <color rgb="FF000000"/>
      <name val="Calibri"/>
      <family val="2"/>
    </font>
    <font>
      <sz val="12"/>
      <color theme="1"/>
      <name val="Calibri"/>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BFBFBF"/>
        <bgColor indexed="64"/>
      </patternFill>
    </fill>
    <fill>
      <patternFill patternType="solid">
        <fgColor rgb="FF8DB4E2"/>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
      <patternFill patternType="gray125">
        <fgColor indexed="41"/>
        <bgColor indexed="27"/>
      </patternFill>
    </fill>
    <fill>
      <patternFill patternType="gray125">
        <fgColor indexed="41"/>
        <bgColor indexed="9"/>
      </patternFill>
    </fill>
    <fill>
      <patternFill patternType="gray125">
        <fgColor indexed="41"/>
        <bgColor theme="0"/>
      </patternFill>
    </fill>
    <fill>
      <patternFill patternType="solid">
        <fgColor rgb="FFFFFF00"/>
        <bgColor indexed="64"/>
      </patternFill>
    </fill>
    <fill>
      <patternFill patternType="solid">
        <fgColor rgb="FFB3B3B3"/>
        <bgColor indexed="64"/>
      </patternFill>
    </fill>
    <fill>
      <patternFill patternType="solid">
        <fgColor theme="4" tint="-0.2499700039625167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medium"/>
      <right style="thin"/>
      <top style="medium"/>
      <bottom>
        <color indexed="63"/>
      </bottom>
    </border>
    <border>
      <left style="medium"/>
      <right style="thin"/>
      <top style="thin"/>
      <bottom>
        <color indexed="63"/>
      </botto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thin"/>
      <top style="medium"/>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thin"/>
      <right style="medium"/>
      <top>
        <color indexed="63"/>
      </top>
      <bottom style="thin"/>
    </border>
    <border>
      <left>
        <color indexed="63"/>
      </left>
      <right style="medium"/>
      <top style="medium"/>
      <bottom style="medium"/>
    </border>
    <border>
      <left style="thin"/>
      <right style="medium"/>
      <top style="medium"/>
      <bottom style="thin"/>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medium"/>
      <top>
        <color indexed="63"/>
      </top>
      <bottom style="thin"/>
    </border>
    <border>
      <left style="medium"/>
      <right style="medium"/>
      <top style="medium"/>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thin"/>
    </border>
    <border>
      <left style="medium"/>
      <right style="medium"/>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thin"/>
    </border>
    <border>
      <left style="medium"/>
      <right style="medium"/>
      <top style="thin"/>
      <bottom>
        <color indexed="63"/>
      </botto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thin"/>
      <bottom>
        <color indexed="63"/>
      </bottom>
    </border>
    <border>
      <left style="dashDotDot"/>
      <right/>
      <top/>
      <bottom/>
    </border>
    <border>
      <left/>
      <right style="medium"/>
      <top/>
      <bottom style="medium"/>
    </border>
    <border>
      <left style="dashDotDot"/>
      <right/>
      <top style="dashDotDot"/>
      <bottom/>
    </border>
    <border>
      <left/>
      <right style="dashDotDot"/>
      <top style="dashDotDot"/>
      <bottom/>
    </border>
    <border>
      <left style="dashDotDot"/>
      <right style="dashDotDot"/>
      <top style="dashDotDot"/>
      <bottom style="dashDotDot"/>
    </border>
    <border>
      <left/>
      <right style="dashDotDot"/>
      <top/>
      <bottom/>
    </border>
    <border>
      <left style="dashDotDot"/>
      <right/>
      <top/>
      <bottom style="dashDotDot"/>
    </border>
    <border>
      <left/>
      <right style="dashDotDot"/>
      <top/>
      <bottom style="dashDotDot"/>
    </border>
    <border>
      <left/>
      <right/>
      <top/>
      <bottom style="thin"/>
    </border>
    <border>
      <left/>
      <right style="thin"/>
      <top/>
      <botto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6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65" fillId="27"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5" borderId="0" applyNumberFormat="0" applyBorder="0" applyAlignment="0" applyProtection="0"/>
    <xf numFmtId="0" fontId="65" fillId="29"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65" fillId="30" borderId="0" applyNumberFormat="0" applyBorder="0" applyAlignment="0" applyProtection="0"/>
    <xf numFmtId="0" fontId="1" fillId="31"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65" fillId="32"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68" fillId="36"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9" fontId="7"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40"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41" borderId="1" applyNumberFormat="0" applyAlignment="0" applyProtection="0"/>
    <xf numFmtId="0" fontId="77" fillId="0" borderId="6" applyNumberFormat="0" applyFill="0" applyAlignment="0" applyProtection="0"/>
    <xf numFmtId="0" fontId="78" fillId="42"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1" fillId="43" borderId="7" applyNumberFormat="0" applyFont="0" applyAlignment="0" applyProtection="0"/>
    <xf numFmtId="0" fontId="79" fillId="35" borderId="8"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4" fontId="13" fillId="0" borderId="0" applyFill="0" applyBorder="0" applyAlignment="0" applyProtection="0"/>
    <xf numFmtId="0" fontId="82" fillId="0" borderId="0" applyNumberFormat="0" applyFill="0" applyBorder="0" applyAlignment="0" applyProtection="0"/>
  </cellStyleXfs>
  <cellXfs count="576">
    <xf numFmtId="0" fontId="0" fillId="0" borderId="0" xfId="0" applyFont="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7" fillId="0" borderId="0" xfId="79">
      <alignment/>
      <protection/>
    </xf>
    <xf numFmtId="0" fontId="14" fillId="44" borderId="12" xfId="79" applyFont="1" applyFill="1" applyBorder="1" applyAlignment="1">
      <alignment horizontal="center" vertical="center"/>
      <protection/>
    </xf>
    <xf numFmtId="0" fontId="14" fillId="44" borderId="13" xfId="79" applyFont="1" applyFill="1" applyBorder="1" applyAlignment="1">
      <alignment horizontal="left" vertical="center"/>
      <protection/>
    </xf>
    <xf numFmtId="0" fontId="14" fillId="0" borderId="14" xfId="79" applyFont="1" applyBorder="1">
      <alignment/>
      <protection/>
    </xf>
    <xf numFmtId="0" fontId="7" fillId="0" borderId="15" xfId="79" applyFont="1" applyBorder="1">
      <alignment/>
      <protection/>
    </xf>
    <xf numFmtId="0" fontId="14" fillId="0" borderId="15" xfId="79" applyFont="1" applyBorder="1">
      <alignment/>
      <protection/>
    </xf>
    <xf numFmtId="0" fontId="14" fillId="0" borderId="16" xfId="79" applyFont="1" applyBorder="1">
      <alignment/>
      <protection/>
    </xf>
    <xf numFmtId="0" fontId="0" fillId="0" borderId="0" xfId="0" applyAlignment="1">
      <alignment horizontal="center"/>
    </xf>
    <xf numFmtId="0" fontId="83" fillId="0" borderId="17" xfId="0" applyFont="1" applyBorder="1" applyAlignment="1">
      <alignment horizontal="left" vertical="center"/>
    </xf>
    <xf numFmtId="0" fontId="83" fillId="0" borderId="17" xfId="0" applyFont="1" applyBorder="1" applyAlignment="1">
      <alignment horizontal="center" vertical="center"/>
    </xf>
    <xf numFmtId="0" fontId="83" fillId="0" borderId="10" xfId="0" applyFont="1" applyBorder="1" applyAlignment="1">
      <alignment horizontal="left" vertical="center"/>
    </xf>
    <xf numFmtId="0" fontId="83" fillId="0" borderId="10" xfId="0" applyFont="1" applyBorder="1" applyAlignment="1">
      <alignment horizontal="center" vertical="center"/>
    </xf>
    <xf numFmtId="0" fontId="83" fillId="0" borderId="11" xfId="0" applyFont="1" applyBorder="1" applyAlignment="1">
      <alignment horizontal="left" vertical="center"/>
    </xf>
    <xf numFmtId="0" fontId="83" fillId="0" borderId="11" xfId="0" applyFont="1" applyBorder="1" applyAlignment="1">
      <alignment horizontal="center" vertical="center"/>
    </xf>
    <xf numFmtId="4" fontId="83" fillId="0" borderId="11" xfId="0" applyNumberFormat="1" applyFont="1" applyBorder="1" applyAlignment="1">
      <alignment horizontal="right" vertical="center"/>
    </xf>
    <xf numFmtId="0" fontId="84" fillId="45" borderId="18" xfId="0" applyFont="1" applyFill="1" applyBorder="1" applyAlignment="1">
      <alignment horizontal="center" vertical="center"/>
    </xf>
    <xf numFmtId="0" fontId="84" fillId="45" borderId="19" xfId="0" applyFont="1" applyFill="1" applyBorder="1" applyAlignment="1">
      <alignment horizontal="center" vertical="center"/>
    </xf>
    <xf numFmtId="0" fontId="84" fillId="45" borderId="20" xfId="0" applyFont="1" applyFill="1" applyBorder="1" applyAlignment="1">
      <alignment horizontal="center" vertical="center" wrapText="1"/>
    </xf>
    <xf numFmtId="0" fontId="84" fillId="45" borderId="21" xfId="0" applyFont="1" applyFill="1" applyBorder="1" applyAlignment="1">
      <alignment horizontal="center" vertical="center" wrapText="1"/>
    </xf>
    <xf numFmtId="0" fontId="83" fillId="46" borderId="22" xfId="0" applyFont="1" applyFill="1" applyBorder="1" applyAlignment="1">
      <alignment horizontal="left" vertical="center"/>
    </xf>
    <xf numFmtId="0" fontId="84" fillId="46" borderId="23" xfId="0" applyFont="1" applyFill="1" applyBorder="1" applyAlignment="1">
      <alignment horizontal="left" vertical="center"/>
    </xf>
    <xf numFmtId="0" fontId="83" fillId="46" borderId="23" xfId="0" applyFont="1" applyFill="1" applyBorder="1" applyAlignment="1">
      <alignment horizontal="justify"/>
    </xf>
    <xf numFmtId="0" fontId="85" fillId="0" borderId="0" xfId="0" applyFont="1" applyAlignment="1">
      <alignment/>
    </xf>
    <xf numFmtId="0" fontId="83" fillId="0" borderId="0" xfId="0" applyFont="1" applyAlignment="1">
      <alignment/>
    </xf>
    <xf numFmtId="0" fontId="83" fillId="0" borderId="0" xfId="0" applyFont="1" applyAlignment="1">
      <alignment horizontal="center"/>
    </xf>
    <xf numFmtId="0" fontId="83" fillId="0" borderId="17" xfId="0" applyFont="1" applyBorder="1" applyAlignment="1">
      <alignment horizontal="justify" vertical="top" wrapText="1"/>
    </xf>
    <xf numFmtId="0" fontId="0" fillId="0" borderId="0" xfId="0" applyFont="1" applyAlignment="1">
      <alignment/>
    </xf>
    <xf numFmtId="0" fontId="86" fillId="0" borderId="17" xfId="0" applyFont="1" applyBorder="1" applyAlignment="1">
      <alignment vertical="center"/>
    </xf>
    <xf numFmtId="0" fontId="87" fillId="10" borderId="17" xfId="0" applyFont="1" applyFill="1" applyBorder="1" applyAlignment="1">
      <alignment vertical="center"/>
    </xf>
    <xf numFmtId="0" fontId="86" fillId="0" borderId="17" xfId="0" applyFont="1" applyFill="1" applyBorder="1" applyAlignment="1">
      <alignment horizontal="left" vertical="center"/>
    </xf>
    <xf numFmtId="0" fontId="87" fillId="10" borderId="17" xfId="0" applyFont="1" applyFill="1" applyBorder="1" applyAlignment="1">
      <alignment horizontal="left" vertical="center"/>
    </xf>
    <xf numFmtId="0" fontId="86" fillId="0" borderId="17" xfId="0" applyFont="1" applyBorder="1" applyAlignment="1">
      <alignment vertical="center" wrapText="1"/>
    </xf>
    <xf numFmtId="0" fontId="11" fillId="10" borderId="17" xfId="75" applyFont="1" applyFill="1" applyBorder="1" applyAlignment="1" applyProtection="1">
      <alignment vertical="center"/>
      <protection/>
    </xf>
    <xf numFmtId="0" fontId="87" fillId="15" borderId="17" xfId="0" applyFont="1" applyFill="1" applyBorder="1" applyAlignment="1">
      <alignment horizontal="left" vertical="center"/>
    </xf>
    <xf numFmtId="0" fontId="0" fillId="0" borderId="0" xfId="0" applyAlignment="1">
      <alignment/>
    </xf>
    <xf numFmtId="0" fontId="88" fillId="47" borderId="17" xfId="0" applyFont="1" applyFill="1" applyBorder="1" applyAlignment="1">
      <alignment horizontal="center" vertical="center"/>
    </xf>
    <xf numFmtId="0" fontId="88" fillId="0" borderId="17" xfId="0" applyFont="1" applyBorder="1" applyAlignment="1">
      <alignment vertical="center" wrapText="1"/>
    </xf>
    <xf numFmtId="4" fontId="88" fillId="0" borderId="17" xfId="0" applyNumberFormat="1" applyFont="1" applyBorder="1" applyAlignment="1">
      <alignment horizontal="right" vertical="center"/>
    </xf>
    <xf numFmtId="0" fontId="85" fillId="0" borderId="17" xfId="0" applyFont="1" applyBorder="1" applyAlignment="1">
      <alignment vertical="center" wrapText="1"/>
    </xf>
    <xf numFmtId="4" fontId="85" fillId="0" borderId="17" xfId="0" applyNumberFormat="1" applyFont="1" applyBorder="1" applyAlignment="1">
      <alignment horizontal="right" vertical="center"/>
    </xf>
    <xf numFmtId="0" fontId="89" fillId="0" borderId="0" xfId="0" applyFont="1" applyAlignment="1">
      <alignment/>
    </xf>
    <xf numFmtId="196" fontId="0" fillId="0" borderId="0" xfId="60" applyNumberFormat="1" applyFont="1" applyAlignment="1">
      <alignment/>
    </xf>
    <xf numFmtId="179" fontId="0" fillId="0" borderId="0" xfId="0" applyNumberFormat="1" applyAlignment="1">
      <alignment/>
    </xf>
    <xf numFmtId="49" fontId="86" fillId="0" borderId="17" xfId="0" applyNumberFormat="1" applyFont="1" applyBorder="1" applyAlignment="1">
      <alignment horizontal="center" vertical="center" wrapText="1"/>
    </xf>
    <xf numFmtId="49" fontId="86" fillId="10" borderId="17" xfId="0" applyNumberFormat="1" applyFont="1" applyFill="1" applyBorder="1" applyAlignment="1">
      <alignment horizontal="center" vertical="center" wrapText="1"/>
    </xf>
    <xf numFmtId="49" fontId="86" fillId="0" borderId="17" xfId="0" applyNumberFormat="1" applyFont="1" applyFill="1" applyBorder="1" applyAlignment="1">
      <alignment horizontal="center" vertical="center" wrapText="1"/>
    </xf>
    <xf numFmtId="49" fontId="86" fillId="10" borderId="17" xfId="0" applyNumberFormat="1" applyFont="1" applyFill="1" applyBorder="1" applyAlignment="1">
      <alignment horizontal="center"/>
    </xf>
    <xf numFmtId="0" fontId="86" fillId="0" borderId="17" xfId="0" applyNumberFormat="1" applyFont="1" applyBorder="1" applyAlignment="1" applyProtection="1">
      <alignment horizontal="center" vertical="center" wrapText="1"/>
      <protection locked="0"/>
    </xf>
    <xf numFmtId="49" fontId="86" fillId="0" borderId="17" xfId="0" applyNumberFormat="1" applyFont="1" applyBorder="1" applyAlignment="1">
      <alignment horizontal="center"/>
    </xf>
    <xf numFmtId="49" fontId="87" fillId="10" borderId="17" xfId="0" applyNumberFormat="1" applyFont="1" applyFill="1" applyBorder="1" applyAlignment="1">
      <alignment horizontal="center" vertical="center" wrapText="1"/>
    </xf>
    <xf numFmtId="0" fontId="86" fillId="15" borderId="17" xfId="0" applyFont="1" applyFill="1" applyBorder="1" applyAlignment="1">
      <alignment horizontal="center" vertical="center" wrapText="1"/>
    </xf>
    <xf numFmtId="0" fontId="88" fillId="0" borderId="17" xfId="0" applyFont="1" applyBorder="1" applyAlignment="1">
      <alignment horizontal="center" vertical="center"/>
    </xf>
    <xf numFmtId="0" fontId="85" fillId="0" borderId="17" xfId="0" applyFont="1" applyBorder="1" applyAlignment="1">
      <alignment horizontal="center" vertical="center"/>
    </xf>
    <xf numFmtId="0" fontId="4" fillId="48" borderId="24" xfId="0" applyFont="1" applyFill="1" applyBorder="1" applyAlignment="1">
      <alignment horizontal="center" vertical="top" wrapText="1"/>
    </xf>
    <xf numFmtId="0" fontId="4" fillId="48" borderId="10" xfId="0" applyFont="1" applyFill="1" applyBorder="1" applyAlignment="1">
      <alignment vertical="top" wrapText="1"/>
    </xf>
    <xf numFmtId="0" fontId="4" fillId="48" borderId="15" xfId="0" applyFont="1" applyFill="1" applyBorder="1" applyAlignment="1">
      <alignment horizontal="center" vertical="top" wrapText="1"/>
    </xf>
    <xf numFmtId="0" fontId="4" fillId="48" borderId="17" xfId="0" applyFont="1" applyFill="1" applyBorder="1" applyAlignment="1">
      <alignment vertical="top" wrapText="1"/>
    </xf>
    <xf numFmtId="0" fontId="4" fillId="48" borderId="15" xfId="0" applyFont="1" applyFill="1" applyBorder="1" applyAlignment="1">
      <alignment horizontal="center" vertical="center" wrapText="1"/>
    </xf>
    <xf numFmtId="0" fontId="4" fillId="48" borderId="13" xfId="0" applyFont="1" applyFill="1" applyBorder="1" applyAlignment="1">
      <alignment horizontal="center" vertical="top" wrapText="1"/>
    </xf>
    <xf numFmtId="0" fontId="4" fillId="48" borderId="11" xfId="0" applyFont="1" applyFill="1" applyBorder="1" applyAlignment="1">
      <alignment vertical="top" wrapText="1"/>
    </xf>
    <xf numFmtId="0" fontId="5" fillId="48" borderId="24" xfId="0" applyFont="1" applyFill="1" applyBorder="1" applyAlignment="1">
      <alignment horizontal="center" vertical="top" wrapText="1"/>
    </xf>
    <xf numFmtId="0" fontId="5" fillId="48" borderId="10" xfId="0" applyFont="1" applyFill="1" applyBorder="1" applyAlignment="1">
      <alignment vertical="top" wrapText="1"/>
    </xf>
    <xf numFmtId="0" fontId="4" fillId="48" borderId="15" xfId="0" applyFont="1" applyFill="1" applyBorder="1" applyAlignment="1">
      <alignment horizontal="center" vertical="center" wrapText="1"/>
    </xf>
    <xf numFmtId="0" fontId="4" fillId="48" borderId="17" xfId="0" applyFont="1" applyFill="1" applyBorder="1" applyAlignment="1">
      <alignment vertical="top" wrapText="1"/>
    </xf>
    <xf numFmtId="0" fontId="5" fillId="48" borderId="15" xfId="0" applyFont="1" applyFill="1" applyBorder="1" applyAlignment="1">
      <alignment horizontal="center" vertical="center" wrapText="1"/>
    </xf>
    <xf numFmtId="0" fontId="5" fillId="48" borderId="17" xfId="0" applyFont="1" applyFill="1" applyBorder="1" applyAlignment="1">
      <alignment vertical="top" wrapText="1"/>
    </xf>
    <xf numFmtId="0" fontId="4" fillId="48" borderId="13" xfId="0" applyFont="1" applyFill="1" applyBorder="1" applyAlignment="1">
      <alignment horizontal="center" vertical="center" wrapText="1"/>
    </xf>
    <xf numFmtId="0" fontId="4" fillId="48" borderId="11" xfId="0" applyFont="1" applyFill="1" applyBorder="1" applyAlignment="1">
      <alignment vertical="top" wrapText="1"/>
    </xf>
    <xf numFmtId="0" fontId="5" fillId="48" borderId="13" xfId="0" applyFont="1" applyFill="1" applyBorder="1" applyAlignment="1">
      <alignment horizontal="center" vertical="center" wrapText="1"/>
    </xf>
    <xf numFmtId="0" fontId="5" fillId="48" borderId="11" xfId="0" applyFont="1" applyFill="1" applyBorder="1" applyAlignment="1">
      <alignment vertical="top" wrapText="1"/>
    </xf>
    <xf numFmtId="205" fontId="14" fillId="0" borderId="25" xfId="62" applyNumberFormat="1" applyFont="1" applyBorder="1" applyAlignment="1">
      <alignment/>
    </xf>
    <xf numFmtId="205" fontId="7" fillId="0" borderId="17" xfId="62" applyNumberFormat="1" applyBorder="1" applyAlignment="1">
      <alignment/>
    </xf>
    <xf numFmtId="205" fontId="14" fillId="0" borderId="26" xfId="62" applyNumberFormat="1" applyFont="1" applyBorder="1" applyAlignment="1">
      <alignment/>
    </xf>
    <xf numFmtId="205" fontId="7" fillId="0" borderId="17" xfId="62" applyNumberFormat="1" applyFont="1" applyBorder="1" applyAlignment="1">
      <alignment/>
    </xf>
    <xf numFmtId="205" fontId="14" fillId="0" borderId="17" xfId="62" applyNumberFormat="1" applyFont="1" applyBorder="1" applyAlignment="1">
      <alignment/>
    </xf>
    <xf numFmtId="205" fontId="14" fillId="0" borderId="27" xfId="79" applyNumberFormat="1" applyFont="1" applyBorder="1">
      <alignment/>
      <protection/>
    </xf>
    <xf numFmtId="205" fontId="14" fillId="0" borderId="28" xfId="79" applyNumberFormat="1" applyFont="1" applyBorder="1">
      <alignment/>
      <protection/>
    </xf>
    <xf numFmtId="206" fontId="65" fillId="0" borderId="0" xfId="60" applyNumberFormat="1" applyFont="1" applyAlignment="1">
      <alignment/>
    </xf>
    <xf numFmtId="196" fontId="65" fillId="0" borderId="0" xfId="60" applyNumberFormat="1" applyFont="1" applyAlignment="1">
      <alignment/>
    </xf>
    <xf numFmtId="0" fontId="84" fillId="45" borderId="14" xfId="0" applyFont="1" applyFill="1" applyBorder="1" applyAlignment="1">
      <alignment horizontal="center" vertical="center" wrapText="1"/>
    </xf>
    <xf numFmtId="0" fontId="84" fillId="45" borderId="25" xfId="0" applyFont="1" applyFill="1" applyBorder="1" applyAlignment="1">
      <alignment horizontal="center" vertical="center" wrapText="1"/>
    </xf>
    <xf numFmtId="196" fontId="7" fillId="0" borderId="0" xfId="79" applyNumberFormat="1">
      <alignment/>
      <protection/>
    </xf>
    <xf numFmtId="196" fontId="7" fillId="0" borderId="0" xfId="60" applyNumberFormat="1" applyFont="1" applyAlignment="1">
      <alignment/>
    </xf>
    <xf numFmtId="196" fontId="0" fillId="0" borderId="0" xfId="0" applyNumberFormat="1" applyAlignment="1">
      <alignment/>
    </xf>
    <xf numFmtId="196" fontId="0" fillId="0" borderId="0" xfId="60" applyNumberFormat="1" applyFont="1" applyAlignment="1">
      <alignment horizontal="right"/>
    </xf>
    <xf numFmtId="196" fontId="81" fillId="0" borderId="0" xfId="0" applyNumberFormat="1" applyFont="1" applyAlignment="1">
      <alignment/>
    </xf>
    <xf numFmtId="196" fontId="0" fillId="0" borderId="0" xfId="60" applyNumberFormat="1" applyFont="1" applyAlignment="1">
      <alignment/>
    </xf>
    <xf numFmtId="196" fontId="14" fillId="0" borderId="0" xfId="79" applyNumberFormat="1" applyFont="1">
      <alignment/>
      <protection/>
    </xf>
    <xf numFmtId="179" fontId="7" fillId="0" borderId="0" xfId="79" applyNumberFormat="1">
      <alignment/>
      <protection/>
    </xf>
    <xf numFmtId="9" fontId="7" fillId="0" borderId="0" xfId="86" applyFont="1" applyAlignment="1">
      <alignment/>
    </xf>
    <xf numFmtId="9" fontId="7" fillId="0" borderId="0" xfId="79" applyNumberFormat="1">
      <alignment/>
      <protection/>
    </xf>
    <xf numFmtId="0" fontId="83" fillId="0" borderId="0" xfId="0" applyFont="1" applyBorder="1" applyAlignment="1">
      <alignment horizontal="left" vertical="center"/>
    </xf>
    <xf numFmtId="0" fontId="83" fillId="0" borderId="0" xfId="0" applyFont="1" applyBorder="1" applyAlignment="1">
      <alignment horizontal="center" vertical="center"/>
    </xf>
    <xf numFmtId="4" fontId="83" fillId="0" borderId="0" xfId="0" applyNumberFormat="1" applyFont="1" applyBorder="1" applyAlignment="1">
      <alignment horizontal="right" vertical="center"/>
    </xf>
    <xf numFmtId="0" fontId="22" fillId="49" borderId="29" xfId="0" applyFont="1" applyFill="1" applyBorder="1" applyAlignment="1">
      <alignment horizontal="center" vertical="center" wrapText="1"/>
    </xf>
    <xf numFmtId="0" fontId="22" fillId="49" borderId="30" xfId="0" applyFont="1" applyFill="1" applyBorder="1" applyAlignment="1">
      <alignment horizontal="center" vertical="center" wrapText="1"/>
    </xf>
    <xf numFmtId="0" fontId="90" fillId="0" borderId="0" xfId="0" applyFont="1" applyAlignment="1">
      <alignment/>
    </xf>
    <xf numFmtId="0" fontId="0" fillId="0" borderId="0" xfId="0" applyFont="1" applyAlignment="1">
      <alignment vertical="center"/>
    </xf>
    <xf numFmtId="0" fontId="90" fillId="0" borderId="0" xfId="0" applyFont="1" applyAlignment="1">
      <alignment vertical="center"/>
    </xf>
    <xf numFmtId="4" fontId="0" fillId="0" borderId="0" xfId="0" applyNumberFormat="1" applyFont="1" applyAlignment="1">
      <alignment vertical="center"/>
    </xf>
    <xf numFmtId="0" fontId="4" fillId="49" borderId="29" xfId="0" applyFont="1" applyFill="1" applyBorder="1" applyAlignment="1">
      <alignment horizontal="center" vertical="center" wrapText="1"/>
    </xf>
    <xf numFmtId="0" fontId="4" fillId="49" borderId="30" xfId="0" applyFont="1" applyFill="1" applyBorder="1" applyAlignment="1">
      <alignment horizontal="center" vertical="center" wrapText="1"/>
    </xf>
    <xf numFmtId="3" fontId="4" fillId="49" borderId="30" xfId="0" applyNumberFormat="1" applyFont="1" applyFill="1" applyBorder="1" applyAlignment="1">
      <alignment horizontal="center" vertical="center" wrapText="1"/>
    </xf>
    <xf numFmtId="0" fontId="85" fillId="0" borderId="0" xfId="0" applyFont="1" applyAlignment="1">
      <alignment vertical="center"/>
    </xf>
    <xf numFmtId="192" fontId="0" fillId="0" borderId="0" xfId="0" applyNumberFormat="1" applyFont="1" applyAlignment="1">
      <alignment vertical="center"/>
    </xf>
    <xf numFmtId="4" fontId="21" fillId="49" borderId="25" xfId="0" applyNumberFormat="1" applyFont="1" applyFill="1" applyBorder="1" applyAlignment="1">
      <alignment horizontal="center" vertical="center" wrapText="1"/>
    </xf>
    <xf numFmtId="4" fontId="21" fillId="49" borderId="17" xfId="0" applyNumberFormat="1" applyFont="1" applyFill="1" applyBorder="1" applyAlignment="1">
      <alignment horizontal="center" vertical="center" wrapText="1"/>
    </xf>
    <xf numFmtId="0" fontId="20" fillId="0" borderId="31"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0" xfId="0" applyFont="1" applyBorder="1" applyAlignment="1">
      <alignment vertical="center" wrapText="1"/>
    </xf>
    <xf numFmtId="4" fontId="85" fillId="0" borderId="10" xfId="0" applyNumberFormat="1" applyFont="1" applyBorder="1" applyAlignment="1">
      <alignment vertical="center" wrapText="1"/>
    </xf>
    <xf numFmtId="4" fontId="20" fillId="0" borderId="10" xfId="0" applyNumberFormat="1" applyFont="1" applyBorder="1" applyAlignment="1">
      <alignment vertical="center" wrapText="1"/>
    </xf>
    <xf numFmtId="0" fontId="20" fillId="0" borderId="15" xfId="0" applyFont="1" applyBorder="1" applyAlignment="1">
      <alignment horizontal="center" vertical="center" wrapText="1"/>
    </xf>
    <xf numFmtId="0" fontId="20" fillId="0" borderId="17" xfId="0" applyFont="1" applyBorder="1" applyAlignment="1">
      <alignment vertical="center" wrapText="1"/>
    </xf>
    <xf numFmtId="4" fontId="85" fillId="0" borderId="17" xfId="0" applyNumberFormat="1" applyFont="1" applyBorder="1" applyAlignment="1">
      <alignment vertical="center" wrapText="1"/>
    </xf>
    <xf numFmtId="0" fontId="20" fillId="0" borderId="13" xfId="0" applyFont="1" applyBorder="1" applyAlignment="1">
      <alignment horizontal="center" vertical="center" wrapText="1"/>
    </xf>
    <xf numFmtId="0" fontId="20" fillId="0" borderId="11" xfId="0" applyFont="1" applyBorder="1" applyAlignment="1">
      <alignment vertical="center" wrapText="1"/>
    </xf>
    <xf numFmtId="4" fontId="85" fillId="0" borderId="11" xfId="0" applyNumberFormat="1" applyFont="1" applyBorder="1" applyAlignment="1">
      <alignment vertical="center" wrapText="1"/>
    </xf>
    <xf numFmtId="4" fontId="21" fillId="44" borderId="27" xfId="0" applyNumberFormat="1" applyFont="1" applyFill="1" applyBorder="1" applyAlignment="1">
      <alignment vertical="center" wrapText="1"/>
    </xf>
    <xf numFmtId="0" fontId="85" fillId="0" borderId="32" xfId="0" applyFont="1" applyBorder="1" applyAlignment="1">
      <alignment vertical="center" wrapText="1"/>
    </xf>
    <xf numFmtId="4" fontId="85" fillId="49" borderId="32" xfId="0" applyNumberFormat="1" applyFont="1" applyFill="1" applyBorder="1" applyAlignment="1">
      <alignment vertical="center" wrapText="1"/>
    </xf>
    <xf numFmtId="49" fontId="20" fillId="0" borderId="24"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 fontId="20" fillId="0" borderId="17" xfId="0" applyNumberFormat="1" applyFont="1" applyBorder="1" applyAlignment="1">
      <alignment vertical="center" wrapText="1"/>
    </xf>
    <xf numFmtId="49" fontId="20" fillId="0" borderId="13" xfId="0" applyNumberFormat="1" applyFont="1" applyBorder="1" applyAlignment="1">
      <alignment horizontal="center" vertical="center" wrapText="1"/>
    </xf>
    <xf numFmtId="4" fontId="20" fillId="0" borderId="11" xfId="0" applyNumberFormat="1" applyFont="1" applyBorder="1" applyAlignment="1">
      <alignment vertical="center" wrapText="1"/>
    </xf>
    <xf numFmtId="0" fontId="21" fillId="48" borderId="24" xfId="0" applyFont="1" applyFill="1" applyBorder="1" applyAlignment="1">
      <alignment horizontal="center" vertical="center" wrapText="1"/>
    </xf>
    <xf numFmtId="0" fontId="21" fillId="48" borderId="10" xfId="0" applyFont="1" applyFill="1" applyBorder="1" applyAlignment="1">
      <alignment vertical="center" wrapText="1"/>
    </xf>
    <xf numFmtId="4" fontId="21" fillId="48" borderId="10" xfId="0" applyNumberFormat="1" applyFont="1" applyFill="1" applyBorder="1" applyAlignment="1">
      <alignment vertical="center" wrapText="1"/>
    </xf>
    <xf numFmtId="0" fontId="0" fillId="48" borderId="0" xfId="0" applyFont="1" applyFill="1" applyAlignment="1">
      <alignment vertical="center"/>
    </xf>
    <xf numFmtId="0" fontId="21" fillId="48" borderId="15" xfId="0" applyFont="1" applyFill="1" applyBorder="1" applyAlignment="1">
      <alignment horizontal="center" vertical="center" wrapText="1"/>
    </xf>
    <xf numFmtId="0" fontId="21" fillId="48" borderId="17" xfId="0" applyFont="1" applyFill="1" applyBorder="1" applyAlignment="1">
      <alignment vertical="center" wrapText="1"/>
    </xf>
    <xf numFmtId="4" fontId="21" fillId="48" borderId="17" xfId="0" applyNumberFormat="1" applyFont="1" applyFill="1" applyBorder="1" applyAlignment="1">
      <alignment vertical="center" wrapText="1"/>
    </xf>
    <xf numFmtId="0" fontId="21" fillId="48" borderId="13" xfId="0" applyFont="1" applyFill="1" applyBorder="1" applyAlignment="1">
      <alignment horizontal="center" vertical="center" wrapText="1"/>
    </xf>
    <xf numFmtId="0" fontId="21" fillId="48" borderId="11" xfId="0" applyFont="1" applyFill="1" applyBorder="1" applyAlignment="1">
      <alignment vertical="center" wrapText="1"/>
    </xf>
    <xf numFmtId="4" fontId="21" fillId="48" borderId="11" xfId="0" applyNumberFormat="1" applyFont="1" applyFill="1" applyBorder="1" applyAlignment="1">
      <alignment vertic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vertical="center" wrapText="1"/>
    </xf>
    <xf numFmtId="4" fontId="20" fillId="48" borderId="17" xfId="0" applyNumberFormat="1" applyFont="1" applyFill="1" applyBorder="1" applyAlignment="1">
      <alignment vertical="center" wrapText="1"/>
    </xf>
    <xf numFmtId="214" fontId="0" fillId="0" borderId="0" xfId="0" applyNumberFormat="1" applyFont="1" applyAlignment="1">
      <alignment vertical="center"/>
    </xf>
    <xf numFmtId="0" fontId="20" fillId="0" borderId="0" xfId="0" applyFont="1" applyAlignment="1">
      <alignment vertical="center"/>
    </xf>
    <xf numFmtId="0" fontId="21" fillId="0" borderId="0" xfId="0" applyFont="1" applyAlignment="1">
      <alignment vertical="center"/>
    </xf>
    <xf numFmtId="4" fontId="20" fillId="0" borderId="0" xfId="0" applyNumberFormat="1" applyFont="1" applyAlignment="1">
      <alignment vertical="center"/>
    </xf>
    <xf numFmtId="4" fontId="21" fillId="0" borderId="0" xfId="0" applyNumberFormat="1" applyFont="1" applyAlignment="1">
      <alignment vertical="center"/>
    </xf>
    <xf numFmtId="3" fontId="22" fillId="49" borderId="30" xfId="0" applyNumberFormat="1" applyFont="1" applyFill="1" applyBorder="1" applyAlignment="1">
      <alignment horizontal="center" vertical="center" wrapText="1"/>
    </xf>
    <xf numFmtId="0" fontId="91" fillId="0" borderId="0" xfId="0" applyFont="1" applyAlignment="1">
      <alignment vertical="center"/>
    </xf>
    <xf numFmtId="193" fontId="23" fillId="0" borderId="0" xfId="79" applyNumberFormat="1" applyFont="1" applyBorder="1" applyAlignment="1">
      <alignment vertical="center"/>
      <protection/>
    </xf>
    <xf numFmtId="193" fontId="24" fillId="0" borderId="0" xfId="79" applyNumberFormat="1" applyFont="1" applyBorder="1" applyAlignment="1">
      <alignment vertical="center" wrapText="1"/>
      <protection/>
    </xf>
    <xf numFmtId="4" fontId="24" fillId="0" borderId="0" xfId="79" applyNumberFormat="1" applyFont="1" applyBorder="1" applyAlignment="1">
      <alignment vertical="center" wrapText="1"/>
      <protection/>
    </xf>
    <xf numFmtId="4" fontId="25" fillId="0" borderId="0" xfId="79" applyNumberFormat="1" applyFont="1" applyBorder="1" applyAlignment="1">
      <alignment vertical="center" wrapText="1"/>
      <protection/>
    </xf>
    <xf numFmtId="193" fontId="23" fillId="0" borderId="0" xfId="79" applyNumberFormat="1" applyFont="1" applyBorder="1" applyAlignment="1">
      <alignment vertical="center" wrapText="1"/>
      <protection/>
    </xf>
    <xf numFmtId="193" fontId="25" fillId="0" borderId="0" xfId="79" applyNumberFormat="1" applyFont="1" applyBorder="1" applyAlignment="1">
      <alignment vertical="center" wrapText="1"/>
      <protection/>
    </xf>
    <xf numFmtId="193" fontId="23" fillId="50" borderId="16" xfId="79" applyNumberFormat="1" applyFont="1" applyFill="1" applyBorder="1" applyAlignment="1">
      <alignment horizontal="center" vertical="center" wrapText="1"/>
      <protection/>
    </xf>
    <xf numFmtId="193" fontId="23" fillId="50" borderId="27" xfId="79" applyNumberFormat="1" applyFont="1" applyFill="1" applyBorder="1" applyAlignment="1">
      <alignment horizontal="center" vertical="center" wrapText="1"/>
      <protection/>
    </xf>
    <xf numFmtId="193" fontId="20" fillId="0" borderId="24" xfId="79" applyNumberFormat="1" applyFont="1" applyBorder="1" applyAlignment="1">
      <alignment horizontal="center" vertical="center" wrapText="1"/>
      <protection/>
    </xf>
    <xf numFmtId="193" fontId="20" fillId="0" borderId="10" xfId="79" applyNumberFormat="1" applyFont="1" applyBorder="1" applyAlignment="1">
      <alignment vertical="center" wrapText="1"/>
      <protection/>
    </xf>
    <xf numFmtId="193" fontId="20" fillId="0" borderId="15" xfId="79" applyNumberFormat="1" applyFont="1" applyBorder="1" applyAlignment="1">
      <alignment horizontal="center" vertical="center" wrapText="1"/>
      <protection/>
    </xf>
    <xf numFmtId="193" fontId="20" fillId="0" borderId="17" xfId="79" applyNumberFormat="1" applyFont="1" applyBorder="1" applyAlignment="1">
      <alignment vertical="center" wrapText="1"/>
      <protection/>
    </xf>
    <xf numFmtId="193" fontId="20" fillId="0" borderId="13" xfId="79" applyNumberFormat="1" applyFont="1" applyBorder="1" applyAlignment="1">
      <alignment horizontal="center" vertical="center" wrapText="1"/>
      <protection/>
    </xf>
    <xf numFmtId="193" fontId="20" fillId="0" borderId="11" xfId="79" applyNumberFormat="1" applyFont="1" applyBorder="1" applyAlignment="1">
      <alignment vertical="center" wrapText="1"/>
      <protection/>
    </xf>
    <xf numFmtId="4" fontId="21" fillId="50" borderId="27" xfId="79" applyNumberFormat="1" applyFont="1" applyFill="1" applyBorder="1" applyAlignment="1">
      <alignment vertical="center"/>
      <protection/>
    </xf>
    <xf numFmtId="193" fontId="21" fillId="0" borderId="0" xfId="79" applyNumberFormat="1" applyFont="1" applyBorder="1" applyAlignment="1">
      <alignment vertical="center" wrapText="1"/>
      <protection/>
    </xf>
    <xf numFmtId="193" fontId="20" fillId="0" borderId="0" xfId="79" applyNumberFormat="1" applyFont="1" applyBorder="1" applyAlignment="1">
      <alignment vertical="center" wrapText="1"/>
      <protection/>
    </xf>
    <xf numFmtId="4" fontId="20" fillId="0" borderId="0" xfId="79" applyNumberFormat="1" applyFont="1" applyBorder="1" applyAlignment="1">
      <alignment vertical="center" wrapText="1"/>
      <protection/>
    </xf>
    <xf numFmtId="193" fontId="21" fillId="50" borderId="16" xfId="79" applyNumberFormat="1" applyFont="1" applyFill="1" applyBorder="1" applyAlignment="1">
      <alignment horizontal="center" vertical="center" wrapText="1"/>
      <protection/>
    </xf>
    <xf numFmtId="193" fontId="21" fillId="50" borderId="27" xfId="79" applyNumberFormat="1" applyFont="1" applyFill="1" applyBorder="1" applyAlignment="1">
      <alignment horizontal="center" vertical="center" wrapText="1"/>
      <protection/>
    </xf>
    <xf numFmtId="0" fontId="20" fillId="0" borderId="17" xfId="79" applyFont="1" applyBorder="1" applyAlignment="1">
      <alignment vertical="center" wrapText="1"/>
      <protection/>
    </xf>
    <xf numFmtId="0" fontId="25" fillId="48" borderId="17" xfId="79" applyFont="1" applyFill="1" applyBorder="1" applyAlignment="1">
      <alignment vertical="center" wrapText="1"/>
      <protection/>
    </xf>
    <xf numFmtId="0" fontId="20" fillId="0" borderId="11" xfId="79" applyFont="1" applyBorder="1" applyAlignment="1">
      <alignment vertical="center" wrapText="1"/>
      <protection/>
    </xf>
    <xf numFmtId="4" fontId="20" fillId="0" borderId="32" xfId="0" applyNumberFormat="1" applyFont="1" applyBorder="1" applyAlignment="1">
      <alignment vertical="center" wrapText="1"/>
    </xf>
    <xf numFmtId="4" fontId="21" fillId="51" borderId="27" xfId="79" applyNumberFormat="1" applyFont="1" applyFill="1" applyBorder="1" applyAlignment="1">
      <alignment horizontal="right" vertical="center" wrapText="1"/>
      <protection/>
    </xf>
    <xf numFmtId="0" fontId="20" fillId="0" borderId="24" xfId="79" applyNumberFormat="1" applyFont="1" applyBorder="1" applyAlignment="1">
      <alignment horizontal="center" vertical="center" wrapText="1"/>
      <protection/>
    </xf>
    <xf numFmtId="193" fontId="20" fillId="0" borderId="10" xfId="79" applyNumberFormat="1" applyFont="1" applyBorder="1" applyAlignment="1">
      <alignment horizontal="left" vertical="center" wrapText="1"/>
      <protection/>
    </xf>
    <xf numFmtId="4" fontId="20" fillId="0" borderId="10" xfId="79" applyNumberFormat="1" applyFont="1" applyBorder="1" applyAlignment="1">
      <alignment vertical="center" wrapText="1"/>
      <protection/>
    </xf>
    <xf numFmtId="0" fontId="26" fillId="0" borderId="15" xfId="60" applyNumberFormat="1" applyFont="1" applyBorder="1" applyAlignment="1">
      <alignment horizontal="center" vertical="center" wrapText="1"/>
    </xf>
    <xf numFmtId="193" fontId="26" fillId="52" borderId="17" xfId="79" applyNumberFormat="1" applyFont="1" applyFill="1" applyBorder="1" applyAlignment="1">
      <alignment vertical="center" wrapText="1"/>
      <protection/>
    </xf>
    <xf numFmtId="4" fontId="26" fillId="0" borderId="17" xfId="0" applyNumberFormat="1" applyFont="1" applyBorder="1" applyAlignment="1">
      <alignment vertical="center" wrapText="1"/>
    </xf>
    <xf numFmtId="193" fontId="92" fillId="52" borderId="17" xfId="79" applyNumberFormat="1" applyFont="1" applyFill="1" applyBorder="1" applyAlignment="1">
      <alignment vertical="center" wrapText="1"/>
      <protection/>
    </xf>
    <xf numFmtId="4" fontId="92" fillId="0" borderId="17" xfId="0" applyNumberFormat="1" applyFont="1" applyBorder="1" applyAlignment="1">
      <alignment vertical="center" wrapText="1"/>
    </xf>
    <xf numFmtId="0" fontId="20" fillId="0" borderId="15" xfId="60" applyNumberFormat="1" applyFont="1" applyBorder="1" applyAlignment="1">
      <alignment horizontal="center" vertical="center" wrapText="1"/>
    </xf>
    <xf numFmtId="193" fontId="20" fillId="52" borderId="17" xfId="79" applyNumberFormat="1" applyFont="1" applyFill="1" applyBorder="1" applyAlignment="1">
      <alignment vertical="center" wrapText="1"/>
      <protection/>
    </xf>
    <xf numFmtId="0" fontId="20" fillId="0" borderId="15" xfId="79" applyNumberFormat="1" applyFont="1" applyBorder="1" applyAlignment="1">
      <alignment horizontal="center" vertical="center" wrapText="1"/>
      <protection/>
    </xf>
    <xf numFmtId="193" fontId="25" fillId="53" borderId="17" xfId="79" applyNumberFormat="1" applyFont="1" applyFill="1" applyBorder="1" applyAlignment="1">
      <alignment vertical="center" wrapText="1"/>
      <protection/>
    </xf>
    <xf numFmtId="193" fontId="85" fillId="52" borderId="17" xfId="79" applyNumberFormat="1" applyFont="1" applyFill="1" applyBorder="1" applyAlignment="1">
      <alignment vertical="center" wrapText="1"/>
      <protection/>
    </xf>
    <xf numFmtId="0" fontId="20" fillId="0" borderId="13" xfId="79" applyNumberFormat="1" applyFont="1" applyBorder="1" applyAlignment="1">
      <alignment horizontal="center" vertical="center" wrapText="1"/>
      <protection/>
    </xf>
    <xf numFmtId="193" fontId="20" fillId="52" borderId="11" xfId="79" applyNumberFormat="1" applyFont="1" applyFill="1" applyBorder="1" applyAlignment="1">
      <alignment vertical="center" wrapText="1"/>
      <protection/>
    </xf>
    <xf numFmtId="193" fontId="21" fillId="0" borderId="16" xfId="79" applyNumberFormat="1" applyFont="1" applyBorder="1" applyAlignment="1">
      <alignment horizontal="center" vertical="center" wrapText="1"/>
      <protection/>
    </xf>
    <xf numFmtId="193" fontId="21" fillId="0" borderId="27" xfId="79" applyNumberFormat="1" applyFont="1" applyBorder="1" applyAlignment="1">
      <alignment horizontal="center" vertical="center" wrapText="1"/>
      <protection/>
    </xf>
    <xf numFmtId="4" fontId="20" fillId="0" borderId="17" xfId="0" applyNumberFormat="1" applyFont="1" applyBorder="1" applyAlignment="1">
      <alignment horizontal="right" vertical="center" wrapText="1"/>
    </xf>
    <xf numFmtId="193" fontId="85" fillId="0" borderId="10" xfId="79" applyNumberFormat="1" applyFont="1" applyBorder="1" applyAlignment="1">
      <alignment vertical="center" wrapText="1"/>
      <protection/>
    </xf>
    <xf numFmtId="4" fontId="85" fillId="0" borderId="17" xfId="0" applyNumberFormat="1" applyFont="1" applyBorder="1" applyAlignment="1">
      <alignment horizontal="right" vertical="center" wrapText="1"/>
    </xf>
    <xf numFmtId="193" fontId="85" fillId="48" borderId="17" xfId="79" applyNumberFormat="1" applyFont="1" applyFill="1" applyBorder="1" applyAlignment="1">
      <alignment vertical="center" wrapText="1"/>
      <protection/>
    </xf>
    <xf numFmtId="4" fontId="85" fillId="48" borderId="17" xfId="0" applyNumberFormat="1" applyFont="1" applyFill="1" applyBorder="1" applyAlignment="1">
      <alignment horizontal="right" vertical="center" wrapText="1"/>
    </xf>
    <xf numFmtId="0" fontId="21" fillId="49" borderId="0" xfId="79" applyFont="1" applyFill="1" applyBorder="1" applyAlignment="1">
      <alignment horizontal="center" vertical="center"/>
      <protection/>
    </xf>
    <xf numFmtId="4" fontId="21" fillId="52" borderId="0" xfId="79" applyNumberFormat="1" applyFont="1" applyFill="1" applyBorder="1" applyAlignment="1">
      <alignment horizontal="right" vertical="center" wrapText="1"/>
      <protection/>
    </xf>
    <xf numFmtId="193" fontId="85" fillId="0" borderId="17" xfId="79" applyNumberFormat="1" applyFont="1" applyBorder="1" applyAlignment="1">
      <alignment vertical="center" wrapText="1"/>
      <protection/>
    </xf>
    <xf numFmtId="4" fontId="23" fillId="50" borderId="27" xfId="79" applyNumberFormat="1" applyFont="1" applyFill="1" applyBorder="1" applyAlignment="1">
      <alignment horizontal="right" vertical="center"/>
      <protection/>
    </xf>
    <xf numFmtId="0" fontId="23" fillId="0" borderId="0" xfId="79" applyFont="1" applyAlignment="1">
      <alignment vertical="center"/>
      <protection/>
    </xf>
    <xf numFmtId="0" fontId="25" fillId="0" borderId="0" xfId="79" applyFont="1" applyAlignment="1">
      <alignment vertical="center" wrapText="1"/>
      <protection/>
    </xf>
    <xf numFmtId="4" fontId="27" fillId="0" borderId="0" xfId="79" applyNumberFormat="1" applyFont="1" applyAlignment="1">
      <alignment vertical="center" wrapText="1"/>
      <protection/>
    </xf>
    <xf numFmtId="4" fontId="25" fillId="0" borderId="0" xfId="79" applyNumberFormat="1" applyFont="1" applyAlignment="1">
      <alignment vertical="center" wrapText="1"/>
      <protection/>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1" fillId="50" borderId="16" xfId="0" applyFont="1" applyFill="1" applyBorder="1" applyAlignment="1">
      <alignment horizontal="center" vertical="center" wrapText="1"/>
    </xf>
    <xf numFmtId="0" fontId="21" fillId="50" borderId="27" xfId="0" applyFont="1" applyFill="1" applyBorder="1" applyAlignment="1">
      <alignment vertical="center" wrapText="1"/>
    </xf>
    <xf numFmtId="4" fontId="21" fillId="50" borderId="27" xfId="0" applyNumberFormat="1" applyFont="1" applyFill="1" applyBorder="1" applyAlignment="1">
      <alignment vertical="center" wrapText="1"/>
    </xf>
    <xf numFmtId="0" fontId="20" fillId="0" borderId="32" xfId="0" applyFont="1" applyBorder="1" applyAlignment="1">
      <alignment vertical="center" wrapText="1"/>
    </xf>
    <xf numFmtId="199" fontId="20" fillId="0" borderId="32" xfId="0" applyNumberFormat="1" applyFont="1" applyBorder="1" applyAlignment="1">
      <alignment vertical="center" wrapText="1"/>
    </xf>
    <xf numFmtId="199" fontId="20" fillId="0" borderId="10" xfId="0" applyNumberFormat="1" applyFont="1" applyBorder="1" applyAlignment="1">
      <alignment vertical="center" wrapText="1"/>
    </xf>
    <xf numFmtId="199" fontId="21" fillId="50" borderId="27" xfId="0" applyNumberFormat="1" applyFont="1" applyFill="1" applyBorder="1" applyAlignment="1">
      <alignment vertical="center" wrapText="1"/>
    </xf>
    <xf numFmtId="0" fontId="21" fillId="0" borderId="32" xfId="0" applyFont="1" applyBorder="1" applyAlignment="1">
      <alignment vertical="center" wrapText="1"/>
    </xf>
    <xf numFmtId="4" fontId="21" fillId="0" borderId="32" xfId="0" applyNumberFormat="1" applyFont="1" applyBorder="1" applyAlignment="1">
      <alignment vertical="center" wrapText="1"/>
    </xf>
    <xf numFmtId="199" fontId="20" fillId="0" borderId="17" xfId="0" applyNumberFormat="1" applyFont="1" applyBorder="1" applyAlignment="1">
      <alignment vertical="center" wrapText="1"/>
    </xf>
    <xf numFmtId="199" fontId="20" fillId="0" borderId="11" xfId="0" applyNumberFormat="1" applyFont="1" applyBorder="1" applyAlignment="1">
      <alignment vertical="center" wrapText="1"/>
    </xf>
    <xf numFmtId="0" fontId="25" fillId="0" borderId="0" xfId="79" applyFont="1" applyAlignment="1">
      <alignment vertical="center"/>
      <protection/>
    </xf>
    <xf numFmtId="0" fontId="19" fillId="0" borderId="0" xfId="79" applyFont="1" applyAlignment="1">
      <alignment vertical="center"/>
      <protection/>
    </xf>
    <xf numFmtId="10" fontId="25" fillId="0" borderId="0" xfId="79" applyNumberFormat="1" applyFont="1" applyAlignment="1">
      <alignment vertical="center"/>
      <protection/>
    </xf>
    <xf numFmtId="4" fontId="23" fillId="0" borderId="0" xfId="83" applyNumberFormat="1" applyFont="1" applyBorder="1" applyAlignment="1">
      <alignment horizontal="center" vertical="center"/>
      <protection/>
    </xf>
    <xf numFmtId="0" fontId="20" fillId="50" borderId="16"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20" fillId="0" borderId="0" xfId="0" applyFont="1" applyBorder="1" applyAlignment="1">
      <alignment horizontal="center"/>
    </xf>
    <xf numFmtId="0" fontId="21" fillId="50" borderId="27" xfId="0" applyFont="1" applyFill="1" applyBorder="1" applyAlignment="1">
      <alignment vertical="top" wrapText="1"/>
    </xf>
    <xf numFmtId="0" fontId="20" fillId="0" borderId="10" xfId="0" applyFont="1" applyBorder="1" applyAlignment="1">
      <alignment vertical="top" wrapText="1"/>
    </xf>
    <xf numFmtId="0" fontId="85" fillId="0" borderId="17" xfId="0" applyFont="1" applyBorder="1" applyAlignment="1">
      <alignment vertical="top" wrapText="1"/>
    </xf>
    <xf numFmtId="0" fontId="20" fillId="0" borderId="17" xfId="0" applyFont="1" applyBorder="1" applyAlignment="1">
      <alignment vertical="top" wrapText="1"/>
    </xf>
    <xf numFmtId="0" fontId="20" fillId="0" borderId="11" xfId="0" applyFont="1" applyBorder="1" applyAlignment="1">
      <alignment vertical="top" wrapText="1"/>
    </xf>
    <xf numFmtId="0" fontId="20" fillId="0" borderId="32" xfId="0" applyFont="1" applyBorder="1" applyAlignment="1">
      <alignment vertical="top" wrapText="1"/>
    </xf>
    <xf numFmtId="0" fontId="21" fillId="0" borderId="32" xfId="0" applyFont="1" applyBorder="1" applyAlignment="1">
      <alignment vertical="top" wrapText="1"/>
    </xf>
    <xf numFmtId="4" fontId="21" fillId="0" borderId="32" xfId="0" applyNumberFormat="1" applyFont="1" applyBorder="1" applyAlignment="1">
      <alignment vertical="top" wrapText="1"/>
    </xf>
    <xf numFmtId="49" fontId="20" fillId="0" borderId="0" xfId="0" applyNumberFormat="1" applyFont="1" applyBorder="1" applyAlignment="1">
      <alignment horizontal="center"/>
    </xf>
    <xf numFmtId="49" fontId="21" fillId="50" borderId="16" xfId="0" applyNumberFormat="1" applyFont="1" applyFill="1" applyBorder="1" applyAlignment="1">
      <alignment horizontal="center" vertical="top" wrapText="1"/>
    </xf>
    <xf numFmtId="49" fontId="20" fillId="0" borderId="24" xfId="0" applyNumberFormat="1" applyFont="1" applyBorder="1" applyAlignment="1">
      <alignment horizontal="center" vertical="top" wrapText="1"/>
    </xf>
    <xf numFmtId="49" fontId="20" fillId="0" borderId="15" xfId="0" applyNumberFormat="1" applyFont="1" applyBorder="1" applyAlignment="1">
      <alignment horizontal="center" vertical="top" wrapText="1"/>
    </xf>
    <xf numFmtId="49" fontId="20" fillId="0" borderId="13" xfId="0" applyNumberFormat="1" applyFont="1" applyBorder="1" applyAlignment="1">
      <alignment horizontal="center" vertical="top" wrapText="1"/>
    </xf>
    <xf numFmtId="49" fontId="20" fillId="50" borderId="16" xfId="0" applyNumberFormat="1" applyFont="1" applyFill="1" applyBorder="1" applyAlignment="1">
      <alignment vertical="top" wrapText="1"/>
    </xf>
    <xf numFmtId="49" fontId="20" fillId="0" borderId="31" xfId="0" applyNumberFormat="1" applyFont="1" applyBorder="1" applyAlignment="1">
      <alignment vertical="top" wrapText="1"/>
    </xf>
    <xf numFmtId="49" fontId="2" fillId="0" borderId="0" xfId="0" applyNumberFormat="1" applyFont="1" applyAlignment="1">
      <alignment/>
    </xf>
    <xf numFmtId="49" fontId="0" fillId="0" borderId="0" xfId="0" applyNumberFormat="1" applyFont="1" applyAlignment="1">
      <alignment/>
    </xf>
    <xf numFmtId="49" fontId="20" fillId="0" borderId="31" xfId="0" applyNumberFormat="1" applyFont="1" applyBorder="1" applyAlignment="1">
      <alignment horizontal="center" vertical="top" wrapText="1"/>
    </xf>
    <xf numFmtId="199" fontId="85" fillId="0" borderId="17" xfId="0" applyNumberFormat="1" applyFont="1" applyBorder="1" applyAlignment="1">
      <alignment vertical="center" wrapText="1"/>
    </xf>
    <xf numFmtId="49" fontId="4" fillId="0" borderId="29" xfId="0" applyNumberFormat="1" applyFont="1" applyBorder="1" applyAlignment="1">
      <alignment horizontal="center" wrapText="1"/>
    </xf>
    <xf numFmtId="0" fontId="4" fillId="0" borderId="30" xfId="0" applyFont="1" applyBorder="1" applyAlignment="1">
      <alignment horizontal="center" wrapText="1"/>
    </xf>
    <xf numFmtId="0" fontId="20"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49" fontId="20" fillId="0" borderId="0" xfId="0" applyNumberFormat="1" applyFont="1" applyBorder="1" applyAlignment="1">
      <alignment horizontal="center" vertical="center"/>
    </xf>
    <xf numFmtId="49" fontId="4" fillId="0" borderId="29" xfId="0" applyNumberFormat="1" applyFont="1" applyBorder="1" applyAlignment="1">
      <alignment horizontal="center" vertical="center" wrapText="1"/>
    </xf>
    <xf numFmtId="49" fontId="21" fillId="50" borderId="16" xfId="0" applyNumberFormat="1" applyFont="1" applyFill="1" applyBorder="1" applyAlignment="1">
      <alignment horizontal="center" vertical="center" wrapText="1"/>
    </xf>
    <xf numFmtId="49" fontId="20" fillId="50" borderId="16" xfId="0" applyNumberFormat="1" applyFont="1" applyFill="1" applyBorder="1" applyAlignment="1">
      <alignment vertical="center" wrapText="1"/>
    </xf>
    <xf numFmtId="49" fontId="20" fillId="0" borderId="31" xfId="0" applyNumberFormat="1" applyFont="1" applyBorder="1" applyAlignment="1">
      <alignment vertical="center" wrapText="1"/>
    </xf>
    <xf numFmtId="49" fontId="2" fillId="0" borderId="0" xfId="0" applyNumberFormat="1" applyFont="1" applyAlignment="1">
      <alignment vertical="center"/>
    </xf>
    <xf numFmtId="49" fontId="0" fillId="0" borderId="0" xfId="0" applyNumberFormat="1" applyFont="1" applyAlignment="1">
      <alignment vertical="center"/>
    </xf>
    <xf numFmtId="49" fontId="20" fillId="50" borderId="16" xfId="0" applyNumberFormat="1" applyFont="1" applyFill="1" applyBorder="1" applyAlignment="1">
      <alignment horizontal="center" vertical="center" wrapText="1"/>
    </xf>
    <xf numFmtId="49" fontId="20" fillId="0" borderId="31" xfId="0" applyNumberFormat="1" applyFont="1" applyBorder="1" applyAlignment="1">
      <alignment horizontal="center" vertical="center" wrapText="1"/>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4" fontId="20" fillId="0" borderId="0" xfId="0" applyNumberFormat="1" applyFont="1" applyBorder="1" applyAlignment="1">
      <alignment horizontal="center"/>
    </xf>
    <xf numFmtId="4" fontId="0" fillId="0" borderId="0" xfId="0" applyNumberFormat="1" applyFont="1" applyAlignment="1">
      <alignment/>
    </xf>
    <xf numFmtId="0" fontId="89" fillId="0" borderId="0" xfId="0" applyFont="1" applyAlignment="1">
      <alignment vertical="center"/>
    </xf>
    <xf numFmtId="49" fontId="20" fillId="0" borderId="29" xfId="0" applyNumberFormat="1" applyFont="1" applyBorder="1" applyAlignment="1">
      <alignment horizontal="center" vertical="center" wrapText="1"/>
    </xf>
    <xf numFmtId="0" fontId="20" fillId="0" borderId="30" xfId="0" applyFont="1" applyBorder="1" applyAlignment="1">
      <alignment horizontal="center" wrapText="1"/>
    </xf>
    <xf numFmtId="49" fontId="25" fillId="0" borderId="24" xfId="0" applyNumberFormat="1" applyFont="1" applyBorder="1" applyAlignment="1">
      <alignment horizontal="center" vertical="center" wrapText="1"/>
    </xf>
    <xf numFmtId="49" fontId="25" fillId="0" borderId="15"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0" fontId="85" fillId="0" borderId="0" xfId="0" applyFont="1" applyAlignment="1">
      <alignment horizontal="center"/>
    </xf>
    <xf numFmtId="0" fontId="83" fillId="46" borderId="23" xfId="0" applyFont="1" applyFill="1" applyBorder="1" applyAlignment="1">
      <alignment horizontal="center" vertical="center"/>
    </xf>
    <xf numFmtId="0" fontId="83" fillId="0" borderId="24" xfId="0" applyFont="1" applyBorder="1" applyAlignment="1">
      <alignment horizontal="center" vertical="center"/>
    </xf>
    <xf numFmtId="0" fontId="83" fillId="0" borderId="15" xfId="0" applyFont="1" applyBorder="1" applyAlignment="1">
      <alignment horizontal="center" vertical="center"/>
    </xf>
    <xf numFmtId="0" fontId="83" fillId="0" borderId="13" xfId="0" applyFont="1" applyBorder="1" applyAlignment="1">
      <alignment horizontal="center" vertical="center"/>
    </xf>
    <xf numFmtId="0" fontId="83" fillId="0" borderId="33" xfId="0" applyFont="1" applyBorder="1" applyAlignment="1">
      <alignment horizontal="center" vertical="center"/>
    </xf>
    <xf numFmtId="1" fontId="83" fillId="0" borderId="10" xfId="0" applyNumberFormat="1" applyFont="1" applyBorder="1" applyAlignment="1">
      <alignment horizontal="center" vertical="center"/>
    </xf>
    <xf numFmtId="1" fontId="83" fillId="0" borderId="17" xfId="0" applyNumberFormat="1" applyFont="1" applyBorder="1" applyAlignment="1">
      <alignment horizontal="center" vertical="center"/>
    </xf>
    <xf numFmtId="1" fontId="83" fillId="0" borderId="11" xfId="0" applyNumberFormat="1" applyFont="1" applyBorder="1" applyAlignment="1">
      <alignment horizontal="center" vertical="center"/>
    </xf>
    <xf numFmtId="1" fontId="83" fillId="0" borderId="0" xfId="0" applyNumberFormat="1" applyFont="1" applyBorder="1" applyAlignment="1">
      <alignment horizontal="center" vertical="center"/>
    </xf>
    <xf numFmtId="4" fontId="83" fillId="0" borderId="10" xfId="0" applyNumberFormat="1" applyFont="1" applyBorder="1" applyAlignment="1">
      <alignment horizontal="right" vertical="center"/>
    </xf>
    <xf numFmtId="4" fontId="83" fillId="0" borderId="34" xfId="0" applyNumberFormat="1" applyFont="1" applyBorder="1" applyAlignment="1">
      <alignment horizontal="right" vertical="center"/>
    </xf>
    <xf numFmtId="4" fontId="83" fillId="0" borderId="17" xfId="0" applyNumberFormat="1" applyFont="1" applyBorder="1" applyAlignment="1">
      <alignment horizontal="right" vertical="center"/>
    </xf>
    <xf numFmtId="4" fontId="84" fillId="46" borderId="35" xfId="0" applyNumberFormat="1" applyFont="1" applyFill="1" applyBorder="1" applyAlignment="1">
      <alignment horizontal="right" vertical="center"/>
    </xf>
    <xf numFmtId="4" fontId="83" fillId="0" borderId="17" xfId="0" applyNumberFormat="1" applyFont="1" applyBorder="1" applyAlignment="1">
      <alignment horizontal="right" vertical="center" wrapText="1"/>
    </xf>
    <xf numFmtId="196" fontId="0" fillId="0" borderId="17" xfId="60" applyNumberFormat="1" applyFont="1" applyBorder="1" applyAlignment="1">
      <alignment vertical="center"/>
    </xf>
    <xf numFmtId="196" fontId="84" fillId="45" borderId="25" xfId="60" applyNumberFormat="1" applyFont="1" applyFill="1" applyBorder="1" applyAlignment="1">
      <alignment horizontal="center" vertical="center" wrapText="1"/>
    </xf>
    <xf numFmtId="196" fontId="84" fillId="45" borderId="36" xfId="60" applyNumberFormat="1" applyFont="1" applyFill="1" applyBorder="1" applyAlignment="1">
      <alignment horizontal="center" vertical="center" wrapText="1"/>
    </xf>
    <xf numFmtId="196" fontId="0" fillId="0" borderId="26" xfId="60" applyNumberFormat="1" applyFont="1" applyBorder="1" applyAlignment="1">
      <alignment vertical="center"/>
    </xf>
    <xf numFmtId="0" fontId="10" fillId="0" borderId="30" xfId="0" applyFont="1" applyBorder="1" applyAlignment="1">
      <alignment horizontal="center" vertical="center" wrapText="1"/>
    </xf>
    <xf numFmtId="0" fontId="93" fillId="0" borderId="30" xfId="0" applyFont="1" applyBorder="1" applyAlignment="1">
      <alignment horizontal="right" vertical="center" wrapText="1"/>
    </xf>
    <xf numFmtId="196" fontId="0" fillId="0" borderId="30" xfId="60" applyNumberFormat="1" applyFont="1" applyBorder="1" applyAlignment="1">
      <alignment/>
    </xf>
    <xf numFmtId="196" fontId="81" fillId="0" borderId="30" xfId="60" applyNumberFormat="1" applyFont="1" applyBorder="1" applyAlignment="1">
      <alignment/>
    </xf>
    <xf numFmtId="196" fontId="81" fillId="0" borderId="37" xfId="60" applyNumberFormat="1" applyFont="1" applyBorder="1" applyAlignment="1">
      <alignment/>
    </xf>
    <xf numFmtId="0" fontId="83" fillId="0" borderId="0" xfId="0" applyFont="1" applyAlignment="1">
      <alignment horizontal="center" vertical="center"/>
    </xf>
    <xf numFmtId="0" fontId="83" fillId="0" borderId="17" xfId="0" applyFont="1" applyBorder="1" applyAlignment="1">
      <alignment horizontal="center" vertical="center" wrapText="1"/>
    </xf>
    <xf numFmtId="0" fontId="93" fillId="0" borderId="30" xfId="0" applyFont="1" applyBorder="1" applyAlignment="1">
      <alignment horizontal="center" vertical="center" wrapText="1"/>
    </xf>
    <xf numFmtId="0" fontId="0" fillId="0" borderId="0" xfId="0" applyAlignment="1">
      <alignment horizontal="center" vertical="center"/>
    </xf>
    <xf numFmtId="0" fontId="83" fillId="0" borderId="15" xfId="0" applyFont="1" applyBorder="1" applyAlignment="1">
      <alignment horizontal="center" vertical="center" wrapText="1"/>
    </xf>
    <xf numFmtId="0" fontId="83" fillId="0" borderId="29" xfId="0" applyFont="1" applyBorder="1" applyAlignment="1">
      <alignment horizontal="center" vertical="center" wrapText="1"/>
    </xf>
    <xf numFmtId="0" fontId="7" fillId="0" borderId="0" xfId="81" applyAlignment="1">
      <alignment vertical="center"/>
      <protection/>
    </xf>
    <xf numFmtId="0" fontId="9" fillId="0" borderId="0" xfId="81" applyFont="1" applyAlignment="1">
      <alignment vertical="center"/>
      <protection/>
    </xf>
    <xf numFmtId="0" fontId="16" fillId="44" borderId="29" xfId="81" applyFont="1" applyFill="1" applyBorder="1" applyAlignment="1">
      <alignment horizontal="center" vertical="center"/>
      <protection/>
    </xf>
    <xf numFmtId="0" fontId="16" fillId="44" borderId="30" xfId="81" applyFont="1" applyFill="1" applyBorder="1" applyAlignment="1">
      <alignment horizontal="center" vertical="center"/>
      <protection/>
    </xf>
    <xf numFmtId="0" fontId="16" fillId="44" borderId="37" xfId="81" applyFont="1" applyFill="1" applyBorder="1" applyAlignment="1">
      <alignment horizontal="center" vertical="center"/>
      <protection/>
    </xf>
    <xf numFmtId="0" fontId="16" fillId="44" borderId="38" xfId="81" applyFont="1" applyFill="1" applyBorder="1" applyAlignment="1">
      <alignment horizontal="center" vertical="center"/>
      <protection/>
    </xf>
    <xf numFmtId="0" fontId="16" fillId="44" borderId="39" xfId="81" applyFont="1" applyFill="1" applyBorder="1" applyAlignment="1">
      <alignment horizontal="center" vertical="center"/>
      <protection/>
    </xf>
    <xf numFmtId="0" fontId="15" fillId="44" borderId="30" xfId="81" applyFont="1" applyFill="1" applyBorder="1" applyAlignment="1">
      <alignment horizontal="center" vertical="center"/>
      <protection/>
    </xf>
    <xf numFmtId="0" fontId="14" fillId="0" borderId="40" xfId="81" applyFont="1" applyBorder="1" applyAlignment="1">
      <alignment vertical="center"/>
      <protection/>
    </xf>
    <xf numFmtId="0" fontId="7" fillId="0" borderId="41" xfId="81" applyBorder="1" applyAlignment="1">
      <alignment vertical="center"/>
      <protection/>
    </xf>
    <xf numFmtId="0" fontId="7" fillId="48" borderId="24" xfId="81" applyFill="1" applyBorder="1" applyAlignment="1">
      <alignment vertical="center"/>
      <protection/>
    </xf>
    <xf numFmtId="0" fontId="7" fillId="48" borderId="10" xfId="81" applyFill="1" applyBorder="1" applyAlignment="1">
      <alignment vertical="center"/>
      <protection/>
    </xf>
    <xf numFmtId="0" fontId="7" fillId="48" borderId="34" xfId="81" applyFill="1" applyBorder="1" applyAlignment="1">
      <alignment vertical="center"/>
      <protection/>
    </xf>
    <xf numFmtId="0" fontId="7" fillId="48" borderId="42" xfId="81" applyFill="1" applyBorder="1" applyAlignment="1">
      <alignment vertical="center"/>
      <protection/>
    </xf>
    <xf numFmtId="0" fontId="7" fillId="48" borderId="43" xfId="81" applyFill="1" applyBorder="1" applyAlignment="1">
      <alignment vertical="center"/>
      <protection/>
    </xf>
    <xf numFmtId="0" fontId="7" fillId="48" borderId="44" xfId="81" applyFill="1" applyBorder="1" applyAlignment="1">
      <alignment vertical="center"/>
      <protection/>
    </xf>
    <xf numFmtId="0" fontId="7" fillId="0" borderId="10" xfId="81" applyBorder="1" applyAlignment="1">
      <alignment vertical="center"/>
      <protection/>
    </xf>
    <xf numFmtId="0" fontId="7" fillId="0" borderId="45" xfId="81" applyBorder="1" applyAlignment="1">
      <alignment vertical="center"/>
      <protection/>
    </xf>
    <xf numFmtId="0" fontId="7" fillId="0" borderId="45" xfId="81" applyBorder="1" applyAlignment="1">
      <alignment horizontal="center" vertical="center"/>
      <protection/>
    </xf>
    <xf numFmtId="0" fontId="7" fillId="48" borderId="15" xfId="81" applyFill="1" applyBorder="1" applyAlignment="1">
      <alignment horizontal="center" vertical="center"/>
      <protection/>
    </xf>
    <xf numFmtId="0" fontId="7" fillId="48" borderId="17" xfId="81" applyFill="1" applyBorder="1" applyAlignment="1">
      <alignment horizontal="center" vertical="center"/>
      <protection/>
    </xf>
    <xf numFmtId="0" fontId="7" fillId="48" borderId="26" xfId="81" applyFill="1" applyBorder="1" applyAlignment="1">
      <alignment horizontal="center" vertical="center"/>
      <protection/>
    </xf>
    <xf numFmtId="0" fontId="7" fillId="48" borderId="46" xfId="81" applyFill="1" applyBorder="1" applyAlignment="1">
      <alignment horizontal="center" vertical="center"/>
      <protection/>
    </xf>
    <xf numFmtId="0" fontId="7" fillId="48" borderId="47" xfId="81" applyFill="1" applyBorder="1" applyAlignment="1">
      <alignment horizontal="center" vertical="center"/>
      <protection/>
    </xf>
    <xf numFmtId="0" fontId="7" fillId="48" borderId="48" xfId="81" applyFill="1" applyBorder="1" applyAlignment="1">
      <alignment horizontal="center" vertical="center"/>
      <protection/>
    </xf>
    <xf numFmtId="9" fontId="7" fillId="0" borderId="17" xfId="87" applyBorder="1" applyAlignment="1">
      <alignment horizontal="center" vertical="center"/>
    </xf>
    <xf numFmtId="0" fontId="7" fillId="48" borderId="45" xfId="81" applyFill="1" applyBorder="1" applyAlignment="1">
      <alignment vertical="center"/>
      <protection/>
    </xf>
    <xf numFmtId="0" fontId="7" fillId="0" borderId="45" xfId="81" applyFont="1" applyBorder="1" applyAlignment="1">
      <alignment vertical="center"/>
      <protection/>
    </xf>
    <xf numFmtId="0" fontId="14" fillId="0" borderId="45" xfId="81" applyFont="1" applyBorder="1" applyAlignment="1">
      <alignment vertical="center"/>
      <protection/>
    </xf>
    <xf numFmtId="0" fontId="7" fillId="0" borderId="49" xfId="81" applyBorder="1" applyAlignment="1">
      <alignment vertical="center"/>
      <protection/>
    </xf>
    <xf numFmtId="0" fontId="7" fillId="0" borderId="49" xfId="81" applyBorder="1" applyAlignment="1">
      <alignment horizontal="center" vertical="center"/>
      <protection/>
    </xf>
    <xf numFmtId="0" fontId="5" fillId="0" borderId="0" xfId="81" applyFont="1" applyAlignment="1">
      <alignment vertical="center"/>
      <protection/>
    </xf>
    <xf numFmtId="4" fontId="87" fillId="16" borderId="17" xfId="0" applyNumberFormat="1" applyFont="1" applyFill="1" applyBorder="1" applyAlignment="1">
      <alignment horizontal="center" vertical="center" wrapText="1"/>
    </xf>
    <xf numFmtId="4" fontId="87" fillId="16" borderId="17" xfId="0" applyNumberFormat="1" applyFont="1" applyFill="1" applyBorder="1" applyAlignment="1">
      <alignment horizontal="center" vertical="center"/>
    </xf>
    <xf numFmtId="4" fontId="87" fillId="0" borderId="17" xfId="0" applyNumberFormat="1" applyFont="1" applyBorder="1" applyAlignment="1">
      <alignment horizontal="right" vertical="center"/>
    </xf>
    <xf numFmtId="4" fontId="86" fillId="0" borderId="17" xfId="0" applyNumberFormat="1" applyFont="1" applyBorder="1" applyAlignment="1">
      <alignment horizontal="right" vertical="center"/>
    </xf>
    <xf numFmtId="4" fontId="87" fillId="10" borderId="17" xfId="0" applyNumberFormat="1" applyFont="1" applyFill="1" applyBorder="1" applyAlignment="1">
      <alignment horizontal="right" vertical="center"/>
    </xf>
    <xf numFmtId="4" fontId="87" fillId="0" borderId="17" xfId="0" applyNumberFormat="1" applyFont="1" applyFill="1" applyBorder="1" applyAlignment="1">
      <alignment horizontal="right" vertical="center"/>
    </xf>
    <xf numFmtId="4" fontId="86" fillId="0" borderId="17" xfId="0" applyNumberFormat="1" applyFont="1" applyFill="1" applyBorder="1" applyAlignment="1">
      <alignment horizontal="right" vertical="center"/>
    </xf>
    <xf numFmtId="4" fontId="87" fillId="48" borderId="17" xfId="0" applyNumberFormat="1" applyFont="1" applyFill="1" applyBorder="1" applyAlignment="1">
      <alignment horizontal="right" vertical="center"/>
    </xf>
    <xf numFmtId="4" fontId="87" fillId="15" borderId="17" xfId="0" applyNumberFormat="1" applyFont="1" applyFill="1" applyBorder="1" applyAlignment="1">
      <alignment horizontal="right" vertical="center"/>
    </xf>
    <xf numFmtId="4" fontId="0" fillId="0" borderId="0" xfId="0" applyNumberFormat="1" applyAlignment="1">
      <alignment/>
    </xf>
    <xf numFmtId="4" fontId="88" fillId="47" borderId="17" xfId="0" applyNumberFormat="1" applyFont="1" applyFill="1" applyBorder="1" applyAlignment="1">
      <alignment horizontal="center" vertical="center"/>
    </xf>
    <xf numFmtId="4" fontId="83" fillId="0" borderId="0" xfId="0" applyNumberFormat="1" applyFont="1" applyAlignment="1">
      <alignment/>
    </xf>
    <xf numFmtId="0" fontId="86" fillId="0" borderId="17" xfId="0" applyFont="1" applyFill="1" applyBorder="1" applyAlignment="1">
      <alignment horizontal="center" vertical="center" wrapText="1"/>
    </xf>
    <xf numFmtId="0" fontId="86" fillId="0" borderId="17" xfId="0" applyFont="1" applyFill="1" applyBorder="1" applyAlignment="1">
      <alignment horizontal="center" vertical="center"/>
    </xf>
    <xf numFmtId="3" fontId="86" fillId="0" borderId="17" xfId="0" applyNumberFormat="1" applyFont="1" applyFill="1" applyBorder="1" applyAlignment="1">
      <alignment horizontal="center" vertical="center" wrapText="1"/>
    </xf>
    <xf numFmtId="4" fontId="86" fillId="0" borderId="17" xfId="0" applyNumberFormat="1" applyFont="1" applyFill="1" applyBorder="1" applyAlignment="1">
      <alignment horizontal="center" vertical="center"/>
    </xf>
    <xf numFmtId="3" fontId="86" fillId="0" borderId="17" xfId="0" applyNumberFormat="1" applyFont="1" applyFill="1" applyBorder="1" applyAlignment="1">
      <alignment horizontal="center" vertical="center"/>
    </xf>
    <xf numFmtId="0" fontId="21" fillId="44" borderId="16" xfId="0" applyFont="1" applyFill="1" applyBorder="1" applyAlignment="1">
      <alignment vertical="center" wrapText="1"/>
    </xf>
    <xf numFmtId="0" fontId="21" fillId="44" borderId="27" xfId="0" applyFont="1" applyFill="1" applyBorder="1" applyAlignment="1">
      <alignment vertical="center" wrapText="1"/>
    </xf>
    <xf numFmtId="0" fontId="21" fillId="49" borderId="31" xfId="0" applyFont="1" applyFill="1" applyBorder="1" applyAlignment="1">
      <alignment horizontal="center" vertical="center" wrapText="1"/>
    </xf>
    <xf numFmtId="0" fontId="21" fillId="49" borderId="32" xfId="0" applyFont="1" applyFill="1" applyBorder="1" applyAlignment="1">
      <alignment horizontal="center" vertical="center" wrapText="1"/>
    </xf>
    <xf numFmtId="0" fontId="21" fillId="49" borderId="12" xfId="0" applyFont="1" applyFill="1" applyBorder="1" applyAlignment="1">
      <alignment horizontal="center" vertical="center" wrapText="1"/>
    </xf>
    <xf numFmtId="0" fontId="21" fillId="48" borderId="24" xfId="0" applyFont="1" applyFill="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1" fillId="49" borderId="25" xfId="0" applyFont="1" applyFill="1" applyBorder="1" applyAlignment="1">
      <alignment horizontal="center" vertical="center" wrapText="1"/>
    </xf>
    <xf numFmtId="0" fontId="21" fillId="49" borderId="17" xfId="0" applyFont="1" applyFill="1" applyBorder="1" applyAlignment="1">
      <alignment horizontal="center" vertical="center" wrapText="1"/>
    </xf>
    <xf numFmtId="4" fontId="21" fillId="49" borderId="25" xfId="0" applyNumberFormat="1" applyFont="1" applyFill="1" applyBorder="1" applyAlignment="1">
      <alignment horizontal="center" vertical="center" wrapText="1"/>
    </xf>
    <xf numFmtId="4" fontId="21" fillId="49" borderId="17" xfId="0" applyNumberFormat="1" applyFont="1" applyFill="1" applyBorder="1" applyAlignment="1">
      <alignment horizontal="center" vertical="center" wrapText="1"/>
    </xf>
    <xf numFmtId="0" fontId="21" fillId="50" borderId="22" xfId="79" applyFont="1" applyFill="1" applyBorder="1" applyAlignment="1">
      <alignment horizontal="left" vertical="center"/>
      <protection/>
    </xf>
    <xf numFmtId="0" fontId="21" fillId="50" borderId="50" xfId="79" applyFont="1" applyFill="1" applyBorder="1" applyAlignment="1">
      <alignment horizontal="left" vertical="center"/>
      <protection/>
    </xf>
    <xf numFmtId="4" fontId="23" fillId="50" borderId="51" xfId="79" applyNumberFormat="1" applyFont="1" applyFill="1" applyBorder="1" applyAlignment="1">
      <alignment horizontal="center" vertical="center" wrapText="1"/>
      <protection/>
    </xf>
    <xf numFmtId="4" fontId="23" fillId="50" borderId="23" xfId="79" applyNumberFormat="1" applyFont="1" applyFill="1" applyBorder="1" applyAlignment="1">
      <alignment horizontal="center" vertical="center" wrapText="1"/>
      <protection/>
    </xf>
    <xf numFmtId="4" fontId="21" fillId="50" borderId="27" xfId="79" applyNumberFormat="1" applyFont="1" applyFill="1" applyBorder="1" applyAlignment="1">
      <alignment horizontal="center" vertical="center" wrapText="1"/>
      <protection/>
    </xf>
    <xf numFmtId="193" fontId="23" fillId="0" borderId="0" xfId="79" applyNumberFormat="1" applyFont="1" applyBorder="1" applyAlignment="1">
      <alignment horizontal="center" vertical="center" wrapText="1"/>
      <protection/>
    </xf>
    <xf numFmtId="193" fontId="23" fillId="0" borderId="0" xfId="79" applyNumberFormat="1" applyFont="1" applyBorder="1" applyAlignment="1">
      <alignment horizontal="center" vertical="center"/>
      <protection/>
    </xf>
    <xf numFmtId="193" fontId="21" fillId="0" borderId="0" xfId="79" applyNumberFormat="1" applyFont="1" applyBorder="1" applyAlignment="1">
      <alignment vertical="center" wrapText="1"/>
      <protection/>
    </xf>
    <xf numFmtId="0" fontId="23" fillId="50" borderId="22" xfId="79" applyFont="1" applyFill="1" applyBorder="1" applyAlignment="1">
      <alignment horizontal="left" vertical="center"/>
      <protection/>
    </xf>
    <xf numFmtId="0" fontId="23" fillId="50" borderId="50" xfId="79" applyFont="1" applyFill="1" applyBorder="1" applyAlignment="1">
      <alignment horizontal="left" vertical="center"/>
      <protection/>
    </xf>
    <xf numFmtId="4" fontId="21" fillId="0" borderId="51" xfId="79" applyNumberFormat="1" applyFont="1" applyBorder="1" applyAlignment="1">
      <alignment horizontal="center" vertical="center" wrapText="1"/>
      <protection/>
    </xf>
    <xf numFmtId="4" fontId="21" fillId="0" borderId="23" xfId="79" applyNumberFormat="1" applyFont="1" applyBorder="1" applyAlignment="1">
      <alignment horizontal="center" vertical="center" wrapText="1"/>
      <protection/>
    </xf>
    <xf numFmtId="0" fontId="21" fillId="50" borderId="16" xfId="79" applyFont="1" applyFill="1" applyBorder="1" applyAlignment="1">
      <alignment horizontal="center" vertical="center"/>
      <protection/>
    </xf>
    <xf numFmtId="0" fontId="21" fillId="50" borderId="27" xfId="79" applyFont="1" applyFill="1" applyBorder="1" applyAlignment="1">
      <alignment horizontal="center" vertical="center"/>
      <protection/>
    </xf>
    <xf numFmtId="193" fontId="23" fillId="0" borderId="52" xfId="79" applyNumberFormat="1" applyFont="1" applyBorder="1" applyAlignment="1">
      <alignment vertical="center" wrapText="1"/>
      <protection/>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4" fontId="21" fillId="50" borderId="27" xfId="0" applyNumberFormat="1" applyFont="1" applyFill="1" applyBorder="1" applyAlignment="1">
      <alignment horizontal="center" vertical="center" wrapText="1"/>
    </xf>
    <xf numFmtId="4" fontId="20" fillId="50" borderId="27" xfId="0" applyNumberFormat="1"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4" fontId="21" fillId="50" borderId="27" xfId="0" applyNumberFormat="1" applyFont="1" applyFill="1" applyBorder="1" applyAlignment="1">
      <alignment horizontal="center" vertical="top" wrapText="1"/>
    </xf>
    <xf numFmtId="0" fontId="20" fillId="0" borderId="31" xfId="0" applyFont="1" applyBorder="1" applyAlignment="1">
      <alignment horizontal="center" vertical="top" wrapText="1"/>
    </xf>
    <xf numFmtId="0" fontId="20" fillId="0" borderId="32" xfId="0" applyFont="1" applyBorder="1" applyAlignment="1">
      <alignment horizontal="center" vertical="top" wrapText="1"/>
    </xf>
    <xf numFmtId="0" fontId="20" fillId="0" borderId="22" xfId="0" applyFont="1" applyBorder="1" applyAlignment="1">
      <alignment horizontal="center" vertical="top" wrapText="1"/>
    </xf>
    <xf numFmtId="0" fontId="20" fillId="0" borderId="23" xfId="0" applyFont="1" applyBorder="1" applyAlignment="1">
      <alignment horizontal="center" vertical="top" wrapText="1"/>
    </xf>
    <xf numFmtId="4" fontId="20" fillId="50" borderId="27" xfId="0" applyNumberFormat="1" applyFont="1" applyFill="1" applyBorder="1" applyAlignment="1">
      <alignment horizontal="center" vertical="top" wrapText="1"/>
    </xf>
    <xf numFmtId="0" fontId="17" fillId="0" borderId="0" xfId="0" applyFont="1" applyBorder="1" applyAlignment="1">
      <alignment horizontal="center" wrapText="1"/>
    </xf>
    <xf numFmtId="0" fontId="17" fillId="0" borderId="0" xfId="0" applyFont="1" applyBorder="1" applyAlignment="1">
      <alignment horizontal="center"/>
    </xf>
    <xf numFmtId="0" fontId="21" fillId="0" borderId="0" xfId="0" applyFont="1" applyBorder="1" applyAlignment="1">
      <alignment horizontal="center"/>
    </xf>
    <xf numFmtId="0" fontId="21" fillId="0" borderId="53" xfId="0" applyFont="1" applyBorder="1" applyAlignment="1">
      <alignment horizontal="center" wrapText="1"/>
    </xf>
    <xf numFmtId="0" fontId="21" fillId="0" borderId="54" xfId="0" applyFont="1" applyBorder="1" applyAlignment="1">
      <alignment horizontal="center" wrapText="1"/>
    </xf>
    <xf numFmtId="49" fontId="21" fillId="0" borderId="14"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0" fontId="21" fillId="0" borderId="2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0" xfId="0" applyFont="1" applyBorder="1" applyAlignment="1">
      <alignment horizontal="center" vertical="center"/>
    </xf>
    <xf numFmtId="0" fontId="84" fillId="45" borderId="14" xfId="0" applyFont="1" applyFill="1" applyBorder="1" applyAlignment="1">
      <alignment horizontal="center" vertical="center" wrapText="1"/>
    </xf>
    <xf numFmtId="0" fontId="84" fillId="45" borderId="29" xfId="0" applyFont="1" applyFill="1" applyBorder="1" applyAlignment="1">
      <alignment horizontal="center" vertical="center"/>
    </xf>
    <xf numFmtId="0" fontId="84" fillId="45" borderId="25" xfId="0" applyFont="1" applyFill="1" applyBorder="1" applyAlignment="1">
      <alignment horizontal="center" vertical="center"/>
    </xf>
    <xf numFmtId="0" fontId="84" fillId="45" borderId="30" xfId="0" applyFont="1" applyFill="1" applyBorder="1" applyAlignment="1">
      <alignment horizontal="center" vertical="center"/>
    </xf>
    <xf numFmtId="0" fontId="84" fillId="45" borderId="55" xfId="0" applyFont="1" applyFill="1" applyBorder="1" applyAlignment="1">
      <alignment horizontal="center" vertical="center"/>
    </xf>
    <xf numFmtId="0" fontId="84" fillId="45" borderId="39" xfId="0" applyFont="1" applyFill="1" applyBorder="1" applyAlignment="1">
      <alignment horizontal="center" vertical="center"/>
    </xf>
    <xf numFmtId="0" fontId="88" fillId="0" borderId="0" xfId="0" applyFont="1" applyAlignment="1">
      <alignment horizontal="center"/>
    </xf>
    <xf numFmtId="0" fontId="0" fillId="0" borderId="0" xfId="0" applyAlignment="1">
      <alignment horizontal="left"/>
    </xf>
    <xf numFmtId="0" fontId="84" fillId="45" borderId="19" xfId="0" applyFont="1" applyFill="1" applyBorder="1" applyAlignment="1">
      <alignment horizontal="center" wrapText="1"/>
    </xf>
    <xf numFmtId="0" fontId="84" fillId="45" borderId="21" xfId="0" applyFont="1" applyFill="1" applyBorder="1" applyAlignment="1">
      <alignment horizontal="center"/>
    </xf>
    <xf numFmtId="0" fontId="84" fillId="0" borderId="0" xfId="0" applyFont="1" applyAlignment="1">
      <alignment horizontal="center" vertical="center"/>
    </xf>
    <xf numFmtId="0" fontId="8" fillId="0" borderId="0" xfId="81" applyFont="1" applyAlignment="1">
      <alignment horizontal="center" vertical="center"/>
      <protection/>
    </xf>
    <xf numFmtId="0" fontId="14" fillId="44" borderId="56" xfId="81" applyFont="1" applyFill="1" applyBorder="1" applyAlignment="1">
      <alignment horizontal="left" vertical="center"/>
      <protection/>
    </xf>
    <xf numFmtId="0" fontId="14" fillId="44" borderId="57" xfId="81" applyFont="1" applyFill="1" applyBorder="1" applyAlignment="1">
      <alignment horizontal="left" vertical="center"/>
      <protection/>
    </xf>
    <xf numFmtId="0" fontId="14" fillId="44" borderId="41" xfId="81" applyFont="1" applyFill="1" applyBorder="1" applyAlignment="1">
      <alignment horizontal="center" vertical="center" wrapText="1"/>
      <protection/>
    </xf>
    <xf numFmtId="0" fontId="14" fillId="44" borderId="58" xfId="81" applyFont="1" applyFill="1" applyBorder="1" applyAlignment="1">
      <alignment horizontal="center" vertical="center" wrapText="1"/>
      <protection/>
    </xf>
    <xf numFmtId="0" fontId="14" fillId="44" borderId="14" xfId="81" applyFont="1" applyFill="1" applyBorder="1" applyAlignment="1">
      <alignment horizontal="center" vertical="center"/>
      <protection/>
    </xf>
    <xf numFmtId="0" fontId="14" fillId="44" borderId="25" xfId="81" applyFont="1" applyFill="1" applyBorder="1" applyAlignment="1">
      <alignment horizontal="center" vertical="center"/>
      <protection/>
    </xf>
    <xf numFmtId="0" fontId="14" fillId="44" borderId="36" xfId="81" applyFont="1" applyFill="1" applyBorder="1" applyAlignment="1">
      <alignment horizontal="center" vertical="center"/>
      <protection/>
    </xf>
    <xf numFmtId="0" fontId="15" fillId="44" borderId="25" xfId="81" applyFont="1" applyFill="1" applyBorder="1" applyAlignment="1">
      <alignment horizontal="center" vertical="center"/>
      <protection/>
    </xf>
    <xf numFmtId="0" fontId="14" fillId="44" borderId="59" xfId="81" applyFont="1" applyFill="1" applyBorder="1" applyAlignment="1">
      <alignment horizontal="center" vertical="center"/>
      <protection/>
    </xf>
    <xf numFmtId="0" fontId="14" fillId="44" borderId="60" xfId="81" applyFont="1" applyFill="1" applyBorder="1" applyAlignment="1">
      <alignment horizontal="center" vertical="center"/>
      <protection/>
    </xf>
    <xf numFmtId="0" fontId="14" fillId="44" borderId="61" xfId="81" applyFont="1" applyFill="1" applyBorder="1" applyAlignment="1">
      <alignment horizontal="center" vertical="center"/>
      <protection/>
    </xf>
    <xf numFmtId="0" fontId="14" fillId="0" borderId="22" xfId="79" applyFont="1" applyBorder="1" applyAlignment="1">
      <alignment horizontal="center"/>
      <protection/>
    </xf>
    <xf numFmtId="0" fontId="14" fillId="0" borderId="23" xfId="79" applyFont="1" applyBorder="1" applyAlignment="1">
      <alignment horizontal="center"/>
      <protection/>
    </xf>
    <xf numFmtId="0" fontId="14" fillId="0" borderId="35" xfId="79" applyFont="1" applyBorder="1" applyAlignment="1">
      <alignment horizontal="center"/>
      <protection/>
    </xf>
    <xf numFmtId="1" fontId="14" fillId="44" borderId="18" xfId="79" applyNumberFormat="1" applyFont="1" applyFill="1" applyBorder="1" applyAlignment="1">
      <alignment horizontal="center" vertical="center"/>
      <protection/>
    </xf>
    <xf numFmtId="1" fontId="14" fillId="44" borderId="20" xfId="79" applyNumberFormat="1" applyFont="1" applyFill="1" applyBorder="1" applyAlignment="1">
      <alignment horizontal="center" vertical="center"/>
      <protection/>
    </xf>
    <xf numFmtId="0" fontId="87" fillId="16" borderId="17" xfId="0" applyFont="1" applyFill="1" applyBorder="1" applyAlignment="1">
      <alignment horizontal="center" vertical="center" wrapText="1"/>
    </xf>
    <xf numFmtId="0" fontId="87" fillId="16" borderId="17" xfId="0" applyFont="1" applyFill="1" applyBorder="1" applyAlignment="1">
      <alignment horizontal="center" vertical="center"/>
    </xf>
    <xf numFmtId="0" fontId="87" fillId="15" borderId="48" xfId="0" applyFont="1" applyFill="1" applyBorder="1" applyAlignment="1">
      <alignment horizontal="left" vertical="center" wrapText="1"/>
    </xf>
    <xf numFmtId="0" fontId="87" fillId="15" borderId="62" xfId="0" applyFont="1" applyFill="1" applyBorder="1" applyAlignment="1">
      <alignment horizontal="left" vertical="center" wrapText="1"/>
    </xf>
    <xf numFmtId="0" fontId="94" fillId="0" borderId="0" xfId="0" applyFont="1" applyAlignment="1">
      <alignment horizontal="center" vertical="center"/>
    </xf>
    <xf numFmtId="4" fontId="0" fillId="54" borderId="0" xfId="0" applyNumberFormat="1" applyFont="1" applyFill="1" applyAlignment="1">
      <alignment vertical="center"/>
    </xf>
    <xf numFmtId="0" fontId="7" fillId="0" borderId="0" xfId="81" applyFont="1" applyAlignment="1">
      <alignment vertical="center"/>
      <protection/>
    </xf>
    <xf numFmtId="0" fontId="7" fillId="48" borderId="13" xfId="81" applyFill="1" applyBorder="1" applyAlignment="1">
      <alignment horizontal="center" vertical="center"/>
      <protection/>
    </xf>
    <xf numFmtId="0" fontId="7" fillId="48" borderId="11" xfId="81" applyFill="1" applyBorder="1" applyAlignment="1">
      <alignment horizontal="center" vertical="center"/>
      <protection/>
    </xf>
    <xf numFmtId="0" fontId="7" fillId="48" borderId="63" xfId="81" applyFill="1" applyBorder="1" applyAlignment="1">
      <alignment horizontal="center" vertical="center"/>
      <protection/>
    </xf>
    <xf numFmtId="0" fontId="7" fillId="48" borderId="64" xfId="81" applyFill="1" applyBorder="1" applyAlignment="1">
      <alignment horizontal="center" vertical="center"/>
      <protection/>
    </xf>
    <xf numFmtId="0" fontId="7" fillId="48" borderId="32" xfId="81" applyFill="1" applyBorder="1" applyAlignment="1">
      <alignment vertical="center"/>
      <protection/>
    </xf>
    <xf numFmtId="0" fontId="7" fillId="48" borderId="65" xfId="81" applyFill="1" applyBorder="1" applyAlignment="1">
      <alignment horizontal="center" vertical="center"/>
      <protection/>
    </xf>
    <xf numFmtId="0" fontId="7" fillId="48" borderId="66" xfId="81" applyFill="1" applyBorder="1" applyAlignment="1">
      <alignment horizontal="center" vertical="center"/>
      <protection/>
    </xf>
    <xf numFmtId="9" fontId="7" fillId="0" borderId="11" xfId="87" applyBorder="1" applyAlignment="1">
      <alignment horizontal="center" vertical="center"/>
    </xf>
    <xf numFmtId="0" fontId="15" fillId="44" borderId="55" xfId="81" applyFont="1" applyFill="1" applyBorder="1" applyAlignment="1">
      <alignment horizontal="center" vertical="center"/>
      <protection/>
    </xf>
    <xf numFmtId="0" fontId="15" fillId="44" borderId="39" xfId="81" applyFont="1" applyFill="1" applyBorder="1" applyAlignment="1">
      <alignment horizontal="center" vertical="center"/>
      <protection/>
    </xf>
    <xf numFmtId="0" fontId="7" fillId="0" borderId="44" xfId="81" applyBorder="1" applyAlignment="1">
      <alignment vertical="center"/>
      <protection/>
    </xf>
    <xf numFmtId="9" fontId="7" fillId="0" borderId="48" xfId="87" applyBorder="1" applyAlignment="1">
      <alignment horizontal="center" vertical="center"/>
    </xf>
    <xf numFmtId="9" fontId="7" fillId="0" borderId="66" xfId="87" applyBorder="1" applyAlignment="1">
      <alignment horizontal="center" vertical="center"/>
    </xf>
    <xf numFmtId="0" fontId="50" fillId="0" borderId="17" xfId="81" applyFont="1" applyBorder="1" applyAlignment="1">
      <alignment vertical="center"/>
      <protection/>
    </xf>
    <xf numFmtId="9" fontId="50" fillId="0" borderId="17" xfId="87" applyFont="1" applyBorder="1" applyAlignment="1">
      <alignment horizontal="center" vertical="center"/>
    </xf>
    <xf numFmtId="9" fontId="50" fillId="0" borderId="48" xfId="87" applyFont="1" applyBorder="1" applyAlignment="1">
      <alignment horizontal="center" vertical="center"/>
    </xf>
    <xf numFmtId="0" fontId="50" fillId="0" borderId="17" xfId="81" applyFont="1" applyBorder="1" applyAlignment="1">
      <alignment horizontal="center" vertical="center" wrapText="1"/>
      <protection/>
    </xf>
    <xf numFmtId="0" fontId="95" fillId="0" borderId="67" xfId="0" applyFont="1" applyBorder="1" applyAlignment="1">
      <alignment/>
    </xf>
    <xf numFmtId="0" fontId="95" fillId="0" borderId="0" xfId="0" applyFont="1" applyAlignment="1">
      <alignment/>
    </xf>
    <xf numFmtId="0" fontId="81" fillId="0" borderId="0" xfId="0" applyFont="1" applyAlignment="1">
      <alignment/>
    </xf>
    <xf numFmtId="3" fontId="96" fillId="0" borderId="0" xfId="80" applyNumberFormat="1" applyFont="1" applyAlignment="1">
      <alignment horizontal="center" vertical="center"/>
      <protection/>
    </xf>
    <xf numFmtId="0" fontId="96" fillId="0" borderId="0" xfId="80" applyFont="1" applyAlignment="1">
      <alignment horizontal="center"/>
      <protection/>
    </xf>
    <xf numFmtId="0" fontId="89" fillId="0" borderId="0" xfId="80" applyFont="1" applyAlignment="1">
      <alignment horizontal="center"/>
      <protection/>
    </xf>
    <xf numFmtId="0" fontId="81" fillId="0" borderId="67" xfId="0" applyFont="1" applyBorder="1" applyAlignment="1">
      <alignment horizontal="left"/>
    </xf>
    <xf numFmtId="0" fontId="81" fillId="0" borderId="0" xfId="0" applyFont="1" applyAlignment="1">
      <alignment horizontal="left"/>
    </xf>
    <xf numFmtId="0" fontId="97" fillId="0" borderId="0" xfId="0" applyFont="1" applyAlignment="1">
      <alignment/>
    </xf>
    <xf numFmtId="224" fontId="95" fillId="0" borderId="0" xfId="0" applyNumberFormat="1" applyFont="1" applyAlignment="1">
      <alignment/>
    </xf>
    <xf numFmtId="224" fontId="81" fillId="0" borderId="0" xfId="0" applyNumberFormat="1" applyFont="1" applyAlignment="1">
      <alignment/>
    </xf>
    <xf numFmtId="0" fontId="98" fillId="0" borderId="0" xfId="0" applyFont="1" applyAlignment="1">
      <alignment vertical="center"/>
    </xf>
    <xf numFmtId="0" fontId="99" fillId="0" borderId="0" xfId="0" applyFont="1" applyAlignment="1">
      <alignment horizontal="center" vertical="center"/>
    </xf>
    <xf numFmtId="0" fontId="94" fillId="0" borderId="0" xfId="0" applyFont="1" applyAlignment="1">
      <alignment vertical="center"/>
    </xf>
    <xf numFmtId="0" fontId="97" fillId="0" borderId="56" xfId="0" applyFont="1" applyBorder="1" applyAlignment="1">
      <alignment horizontal="center" vertical="center" wrapText="1"/>
    </xf>
    <xf numFmtId="0" fontId="97" fillId="0" borderId="22" xfId="0" applyFont="1" applyBorder="1" applyAlignment="1">
      <alignment horizontal="center" vertical="center" wrapText="1"/>
    </xf>
    <xf numFmtId="0" fontId="97" fillId="0" borderId="35" xfId="0" applyFont="1" applyBorder="1" applyAlignment="1">
      <alignment horizontal="center" vertical="center" wrapText="1"/>
    </xf>
    <xf numFmtId="0" fontId="97" fillId="0" borderId="35" xfId="0" applyFont="1" applyBorder="1" applyAlignment="1">
      <alignment horizontal="center" vertical="center" wrapText="1"/>
    </xf>
    <xf numFmtId="0" fontId="97" fillId="0" borderId="57" xfId="0" applyFont="1" applyBorder="1" applyAlignment="1">
      <alignment horizontal="center" vertical="center" wrapText="1"/>
    </xf>
    <xf numFmtId="0" fontId="97" fillId="0" borderId="68" xfId="0" applyFont="1" applyBorder="1" applyAlignment="1">
      <alignment horizontal="center" vertical="center" wrapText="1"/>
    </xf>
    <xf numFmtId="0" fontId="97" fillId="0" borderId="22" xfId="0" applyFont="1" applyBorder="1" applyAlignment="1">
      <alignment vertical="center" wrapText="1"/>
    </xf>
    <xf numFmtId="0" fontId="97" fillId="0" borderId="23" xfId="0" applyFont="1" applyBorder="1" applyAlignment="1">
      <alignment vertical="center" wrapText="1"/>
    </xf>
    <xf numFmtId="0" fontId="97" fillId="0" borderId="35" xfId="0" applyFont="1" applyBorder="1" applyAlignment="1">
      <alignment vertical="center" wrapText="1"/>
    </xf>
    <xf numFmtId="0" fontId="97" fillId="0" borderId="57" xfId="0" applyFont="1" applyBorder="1" applyAlignment="1">
      <alignment vertical="center" wrapText="1"/>
    </xf>
    <xf numFmtId="0" fontId="97" fillId="0" borderId="68" xfId="0" applyFont="1" applyBorder="1" applyAlignment="1">
      <alignment vertical="center" wrapText="1"/>
    </xf>
    <xf numFmtId="10" fontId="97" fillId="0" borderId="68" xfId="86" applyNumberFormat="1" applyFont="1" applyBorder="1" applyAlignment="1">
      <alignment horizontal="center" vertical="center" wrapText="1"/>
    </xf>
    <xf numFmtId="4" fontId="97" fillId="0" borderId="68" xfId="0" applyNumberFormat="1" applyFont="1" applyBorder="1" applyAlignment="1">
      <alignment vertical="center" wrapText="1"/>
    </xf>
    <xf numFmtId="0" fontId="95" fillId="0" borderId="57" xfId="0" applyFont="1" applyBorder="1" applyAlignment="1">
      <alignment vertical="center" wrapText="1"/>
    </xf>
    <xf numFmtId="0" fontId="100" fillId="55" borderId="68" xfId="0" applyFont="1" applyFill="1" applyBorder="1" applyAlignment="1">
      <alignment horizontal="center" vertical="center" wrapText="1"/>
    </xf>
    <xf numFmtId="0" fontId="101" fillId="55" borderId="68" xfId="0" applyFont="1" applyFill="1" applyBorder="1" applyAlignment="1">
      <alignment horizontal="center" vertical="center" wrapText="1"/>
    </xf>
    <xf numFmtId="10" fontId="95" fillId="0" borderId="68" xfId="0" applyNumberFormat="1" applyFont="1" applyBorder="1" applyAlignment="1">
      <alignment horizontal="center" vertical="center" wrapText="1"/>
    </xf>
    <xf numFmtId="4" fontId="100" fillId="55" borderId="68" xfId="0" applyNumberFormat="1" applyFont="1" applyFill="1" applyBorder="1" applyAlignment="1">
      <alignment horizontal="center" vertical="center" wrapText="1"/>
    </xf>
    <xf numFmtId="4" fontId="95" fillId="55" borderId="68" xfId="0" applyNumberFormat="1" applyFont="1" applyFill="1" applyBorder="1" applyAlignment="1">
      <alignment horizontal="center" vertical="center" wrapText="1"/>
    </xf>
    <xf numFmtId="0" fontId="102" fillId="0" borderId="57" xfId="0" applyFont="1" applyBorder="1" applyAlignment="1">
      <alignment vertical="center" wrapText="1"/>
    </xf>
    <xf numFmtId="0" fontId="103" fillId="55" borderId="68" xfId="0" applyFont="1" applyFill="1" applyBorder="1" applyAlignment="1">
      <alignment horizontal="center" vertical="center" wrapText="1"/>
    </xf>
    <xf numFmtId="0" fontId="102" fillId="55" borderId="68" xfId="0" applyFont="1" applyFill="1" applyBorder="1" applyAlignment="1">
      <alignment horizontal="center" vertical="center" wrapText="1"/>
    </xf>
    <xf numFmtId="9" fontId="102" fillId="0" borderId="68" xfId="0" applyNumberFormat="1" applyFont="1" applyBorder="1" applyAlignment="1">
      <alignment horizontal="center" vertical="center" wrapText="1"/>
    </xf>
    <xf numFmtId="4" fontId="102" fillId="55" borderId="68" xfId="0" applyNumberFormat="1" applyFont="1" applyFill="1" applyBorder="1" applyAlignment="1">
      <alignment horizontal="center" vertical="center" wrapText="1"/>
    </xf>
    <xf numFmtId="0" fontId="104" fillId="0" borderId="0" xfId="0" applyFont="1" applyAlignment="1">
      <alignment vertical="center"/>
    </xf>
    <xf numFmtId="0" fontId="97" fillId="0" borderId="0" xfId="0" applyFont="1" applyAlignment="1">
      <alignment vertical="center"/>
    </xf>
    <xf numFmtId="0" fontId="105" fillId="0" borderId="0" xfId="0" applyFont="1" applyAlignment="1">
      <alignment/>
    </xf>
    <xf numFmtId="0" fontId="59" fillId="0" borderId="0" xfId="0" applyFont="1" applyAlignment="1">
      <alignment/>
    </xf>
    <xf numFmtId="0" fontId="106" fillId="0" borderId="0" xfId="0" applyFont="1" applyAlignment="1">
      <alignment/>
    </xf>
    <xf numFmtId="0" fontId="107" fillId="0" borderId="0" xfId="0" applyFont="1" applyAlignment="1">
      <alignment/>
    </xf>
    <xf numFmtId="0" fontId="107" fillId="8" borderId="69" xfId="0" applyFont="1" applyFill="1" applyBorder="1" applyAlignment="1">
      <alignment horizontal="left"/>
    </xf>
    <xf numFmtId="0" fontId="107" fillId="8" borderId="70" xfId="0" applyFont="1" applyFill="1" applyBorder="1" applyAlignment="1">
      <alignment horizontal="left"/>
    </xf>
    <xf numFmtId="0" fontId="0" fillId="2" borderId="71" xfId="0" applyFill="1" applyBorder="1" applyAlignment="1">
      <alignment horizontal="left"/>
    </xf>
    <xf numFmtId="0" fontId="107" fillId="8" borderId="67" xfId="0" applyFont="1" applyFill="1" applyBorder="1" applyAlignment="1">
      <alignment horizontal="left"/>
    </xf>
    <xf numFmtId="0" fontId="107" fillId="8" borderId="72" xfId="0" applyFont="1" applyFill="1" applyBorder="1" applyAlignment="1">
      <alignment horizontal="left"/>
    </xf>
    <xf numFmtId="0" fontId="107" fillId="8" borderId="67" xfId="0" applyFont="1" applyFill="1" applyBorder="1" applyAlignment="1">
      <alignment horizontal="left" vertical="center"/>
    </xf>
    <xf numFmtId="0" fontId="107" fillId="8" borderId="72" xfId="0" applyFont="1" applyFill="1" applyBorder="1" applyAlignment="1">
      <alignment horizontal="left" vertical="center"/>
    </xf>
    <xf numFmtId="0" fontId="107" fillId="8" borderId="73" xfId="0" applyFont="1" applyFill="1" applyBorder="1" applyAlignment="1">
      <alignment horizontal="left"/>
    </xf>
    <xf numFmtId="0" fontId="107" fillId="8" borderId="74" xfId="0" applyFont="1" applyFill="1" applyBorder="1" applyAlignment="1">
      <alignment horizontal="left"/>
    </xf>
    <xf numFmtId="0" fontId="62" fillId="0" borderId="0" xfId="0" applyFont="1" applyAlignment="1">
      <alignment/>
    </xf>
    <xf numFmtId="0" fontId="0" fillId="0" borderId="75" xfId="0" applyBorder="1" applyAlignment="1">
      <alignment horizontal="left"/>
    </xf>
    <xf numFmtId="0" fontId="68" fillId="56" borderId="48" xfId="0" applyFont="1" applyFill="1" applyBorder="1" applyAlignment="1">
      <alignment horizontal="center" vertical="center"/>
    </xf>
    <xf numFmtId="0" fontId="68" fillId="56" borderId="62" xfId="0" applyFont="1" applyFill="1" applyBorder="1" applyAlignment="1">
      <alignment horizontal="center" vertical="center"/>
    </xf>
    <xf numFmtId="0" fontId="68" fillId="56" borderId="46" xfId="0" applyFont="1" applyFill="1" applyBorder="1" applyAlignment="1">
      <alignment horizontal="center" vertical="center"/>
    </xf>
    <xf numFmtId="0" fontId="68" fillId="56" borderId="17" xfId="0" applyFont="1" applyFill="1" applyBorder="1" applyAlignment="1">
      <alignment horizontal="center" vertical="center"/>
    </xf>
    <xf numFmtId="0" fontId="63" fillId="56" borderId="17" xfId="0" applyFont="1" applyFill="1" applyBorder="1" applyAlignment="1">
      <alignment horizontal="center" vertical="center" wrapText="1"/>
    </xf>
    <xf numFmtId="0" fontId="68" fillId="56" borderId="17" xfId="0" applyFont="1" applyFill="1" applyBorder="1" applyAlignment="1">
      <alignment horizontal="center" vertical="center" wrapText="1"/>
    </xf>
    <xf numFmtId="0" fontId="68" fillId="56" borderId="17" xfId="0" applyFont="1" applyFill="1" applyBorder="1" applyAlignment="1">
      <alignment horizontal="center" vertical="center"/>
    </xf>
    <xf numFmtId="0" fontId="65" fillId="56" borderId="17" xfId="0" applyFont="1" applyFill="1" applyBorder="1" applyAlignment="1">
      <alignment horizontal="center" vertical="center" wrapText="1"/>
    </xf>
    <xf numFmtId="0" fontId="65" fillId="56" borderId="17" xfId="0" applyFont="1" applyFill="1" applyBorder="1" applyAlignment="1">
      <alignment horizontal="center" vertical="center"/>
    </xf>
    <xf numFmtId="0" fontId="68" fillId="56" borderId="17" xfId="0" applyFont="1" applyFill="1" applyBorder="1" applyAlignment="1">
      <alignment horizontal="center" vertical="center" wrapText="1"/>
    </xf>
    <xf numFmtId="0" fontId="0" fillId="8" borderId="0" xfId="0" applyFill="1" applyAlignment="1">
      <alignment/>
    </xf>
    <xf numFmtId="0" fontId="0" fillId="8" borderId="76" xfId="0" applyFill="1" applyBorder="1" applyAlignment="1">
      <alignment/>
    </xf>
    <xf numFmtId="0" fontId="0" fillId="48" borderId="0" xfId="0" applyFill="1" applyAlignment="1">
      <alignment/>
    </xf>
    <xf numFmtId="0" fontId="0" fillId="48" borderId="17" xfId="0" applyFill="1" applyBorder="1" applyAlignment="1">
      <alignment/>
    </xf>
    <xf numFmtId="0" fontId="62" fillId="0" borderId="17" xfId="0" applyFont="1" applyBorder="1" applyAlignment="1">
      <alignment/>
    </xf>
    <xf numFmtId="0" fontId="0" fillId="0" borderId="17" xfId="0" applyBorder="1" applyAlignment="1">
      <alignment/>
    </xf>
    <xf numFmtId="4" fontId="0" fillId="0" borderId="17" xfId="0" applyNumberFormat="1" applyBorder="1" applyAlignment="1">
      <alignment/>
    </xf>
    <xf numFmtId="4" fontId="0" fillId="48" borderId="17" xfId="0" applyNumberFormat="1" applyFill="1" applyBorder="1" applyAlignment="1">
      <alignment/>
    </xf>
    <xf numFmtId="0" fontId="62" fillId="0" borderId="17" xfId="0" applyFont="1" applyBorder="1" applyAlignment="1">
      <alignment wrapText="1"/>
    </xf>
    <xf numFmtId="4" fontId="0" fillId="0" borderId="17" xfId="0" applyNumberFormat="1" applyBorder="1" applyAlignment="1">
      <alignment horizontal="right"/>
    </xf>
    <xf numFmtId="0" fontId="0" fillId="0" borderId="17" xfId="0" applyBorder="1" applyAlignment="1">
      <alignment horizontal="right"/>
    </xf>
    <xf numFmtId="0" fontId="62" fillId="0" borderId="17" xfId="0" applyFont="1" applyBorder="1" applyAlignment="1">
      <alignment vertical="center" wrapText="1"/>
    </xf>
    <xf numFmtId="0" fontId="62" fillId="0" borderId="17" xfId="0" applyFont="1" applyBorder="1" applyAlignment="1">
      <alignment horizontal="left" vertical="center" wrapText="1"/>
    </xf>
    <xf numFmtId="14" fontId="0" fillId="0" borderId="17" xfId="0" applyNumberFormat="1" applyBorder="1" applyAlignment="1">
      <alignment/>
    </xf>
    <xf numFmtId="2" fontId="62" fillId="48" borderId="17" xfId="0" applyNumberFormat="1" applyFont="1" applyFill="1" applyBorder="1" applyAlignment="1">
      <alignment/>
    </xf>
    <xf numFmtId="0" fontId="0" fillId="0" borderId="17" xfId="0" applyBorder="1" applyAlignment="1">
      <alignment vertical="center" wrapText="1"/>
    </xf>
    <xf numFmtId="0" fontId="62" fillId="48" borderId="17" xfId="0" applyFont="1" applyFill="1" applyBorder="1" applyAlignment="1">
      <alignment horizontal="left" vertical="top" wrapText="1"/>
    </xf>
    <xf numFmtId="0" fontId="62" fillId="48" borderId="17" xfId="0" applyFont="1" applyFill="1" applyBorder="1" applyAlignment="1">
      <alignment/>
    </xf>
    <xf numFmtId="0" fontId="108" fillId="0" borderId="48" xfId="0" applyFont="1" applyBorder="1" applyAlignment="1">
      <alignment horizontal="center" vertical="center" wrapText="1"/>
    </xf>
    <xf numFmtId="0" fontId="108" fillId="0" borderId="62" xfId="0" applyFont="1" applyBorder="1" applyAlignment="1">
      <alignment horizontal="center" vertical="center" wrapText="1"/>
    </xf>
    <xf numFmtId="0" fontId="108" fillId="0" borderId="46" xfId="0" applyFont="1" applyBorder="1" applyAlignment="1">
      <alignment horizontal="center" vertical="center" wrapText="1"/>
    </xf>
    <xf numFmtId="4" fontId="81" fillId="0" borderId="17" xfId="0" applyNumberFormat="1" applyFont="1" applyBorder="1" applyAlignment="1">
      <alignment/>
    </xf>
    <xf numFmtId="0" fontId="81" fillId="8" borderId="17" xfId="0" applyFont="1" applyFill="1" applyBorder="1" applyAlignment="1">
      <alignment horizontal="center"/>
    </xf>
    <xf numFmtId="0" fontId="0" fillId="8" borderId="17" xfId="0" applyFill="1" applyBorder="1" applyAlignment="1">
      <alignment/>
    </xf>
    <xf numFmtId="0" fontId="81" fillId="8" borderId="17" xfId="0" applyFont="1" applyFill="1" applyBorder="1" applyAlignment="1">
      <alignment/>
    </xf>
    <xf numFmtId="0" fontId="62" fillId="48" borderId="17" xfId="0" applyFont="1" applyFill="1" applyBorder="1" applyAlignment="1">
      <alignment horizontal="right"/>
    </xf>
    <xf numFmtId="0" fontId="0" fillId="0" borderId="11" xfId="0" applyBorder="1" applyAlignment="1">
      <alignment/>
    </xf>
    <xf numFmtId="0" fontId="62" fillId="0" borderId="11" xfId="0" applyFont="1" applyBorder="1" applyAlignment="1">
      <alignment wrapText="1"/>
    </xf>
    <xf numFmtId="4" fontId="0" fillId="0" borderId="11" xfId="0" applyNumberFormat="1" applyBorder="1" applyAlignment="1">
      <alignment/>
    </xf>
    <xf numFmtId="0" fontId="81" fillId="0" borderId="48" xfId="0" applyFont="1" applyBorder="1" applyAlignment="1">
      <alignment horizontal="center" wrapText="1"/>
    </xf>
    <xf numFmtId="0" fontId="81" fillId="0" borderId="62" xfId="0" applyFont="1" applyBorder="1" applyAlignment="1">
      <alignment horizontal="center" wrapText="1"/>
    </xf>
    <xf numFmtId="0" fontId="81" fillId="0" borderId="46" xfId="0" applyFont="1" applyBorder="1" applyAlignment="1">
      <alignment horizontal="center" wrapText="1"/>
    </xf>
    <xf numFmtId="0" fontId="109" fillId="0" borderId="17" xfId="0" applyFont="1" applyBorder="1" applyAlignment="1">
      <alignment vertical="center" wrapText="1"/>
    </xf>
    <xf numFmtId="0" fontId="109" fillId="0" borderId="17" xfId="0" applyFont="1" applyBorder="1" applyAlignment="1">
      <alignment horizontal="justify" vertical="center"/>
    </xf>
    <xf numFmtId="4" fontId="0" fillId="0" borderId="17" xfId="0" applyNumberFormat="1" applyBorder="1" applyAlignment="1">
      <alignment horizontal="center" vertical="center" wrapText="1"/>
    </xf>
    <xf numFmtId="17" fontId="0" fillId="0" borderId="11" xfId="0" applyNumberFormat="1" applyBorder="1" applyAlignment="1">
      <alignment horizontal="center" vertical="center"/>
    </xf>
    <xf numFmtId="4" fontId="62" fillId="0" borderId="17" xfId="0" applyNumberFormat="1" applyFont="1" applyBorder="1" applyAlignment="1">
      <alignment horizontal="center" vertical="center"/>
    </xf>
    <xf numFmtId="0" fontId="109" fillId="0" borderId="17" xfId="0" applyFont="1" applyBorder="1" applyAlignment="1">
      <alignment horizontal="center" vertical="center" wrapText="1"/>
    </xf>
    <xf numFmtId="17" fontId="0" fillId="0" borderId="17" xfId="0" applyNumberFormat="1" applyBorder="1" applyAlignment="1">
      <alignment horizontal="center" vertical="center"/>
    </xf>
    <xf numFmtId="0" fontId="81" fillId="0" borderId="48" xfId="0" applyFont="1" applyBorder="1" applyAlignment="1">
      <alignment horizontal="center"/>
    </xf>
    <xf numFmtId="0" fontId="81" fillId="0" borderId="62" xfId="0" applyFont="1" applyBorder="1" applyAlignment="1">
      <alignment horizontal="center"/>
    </xf>
    <xf numFmtId="0" fontId="81" fillId="0" borderId="46" xfId="0" applyFont="1" applyBorder="1" applyAlignment="1">
      <alignment horizontal="center"/>
    </xf>
    <xf numFmtId="0" fontId="0" fillId="0" borderId="75" xfId="0" applyBorder="1" applyAlignment="1">
      <alignment/>
    </xf>
    <xf numFmtId="0" fontId="0" fillId="0" borderId="42" xfId="0" applyBorder="1" applyAlignment="1">
      <alignment/>
    </xf>
    <xf numFmtId="0" fontId="0" fillId="8" borderId="17" xfId="0" applyFill="1" applyBorder="1" applyAlignment="1">
      <alignment horizontal="center" vertical="center" wrapText="1"/>
    </xf>
    <xf numFmtId="0" fontId="81" fillId="8" borderId="17" xfId="0" applyFont="1" applyFill="1" applyBorder="1" applyAlignment="1">
      <alignment/>
    </xf>
    <xf numFmtId="0" fontId="0" fillId="48" borderId="17" xfId="0" applyFill="1" applyBorder="1" applyAlignment="1">
      <alignment vertical="center" wrapText="1"/>
    </xf>
    <xf numFmtId="4" fontId="0" fillId="0" borderId="17" xfId="0" applyNumberFormat="1" applyBorder="1" applyAlignment="1">
      <alignment vertical="center" wrapText="1"/>
    </xf>
    <xf numFmtId="225" fontId="0" fillId="0" borderId="17" xfId="0" applyNumberFormat="1" applyBorder="1" applyAlignment="1">
      <alignment vertical="center" wrapText="1"/>
    </xf>
    <xf numFmtId="0" fontId="0" fillId="48" borderId="44" xfId="0" applyFill="1" applyBorder="1" applyAlignment="1">
      <alignment horizontal="center" vertical="center" wrapText="1"/>
    </xf>
    <xf numFmtId="0" fontId="0" fillId="48" borderId="10" xfId="0" applyFill="1" applyBorder="1" applyAlignment="1">
      <alignment horizontal="center" vertical="center" wrapText="1"/>
    </xf>
    <xf numFmtId="0" fontId="0" fillId="0" borderId="17" xfId="63" applyNumberFormat="1" applyFont="1" applyBorder="1" applyAlignment="1">
      <alignment vertical="center" wrapText="1"/>
    </xf>
    <xf numFmtId="225" fontId="0" fillId="0" borderId="17" xfId="63" applyNumberFormat="1" applyFont="1" applyBorder="1" applyAlignment="1">
      <alignment vertical="center" wrapText="1"/>
    </xf>
    <xf numFmtId="14" fontId="0" fillId="0" borderId="17" xfId="63" applyNumberFormat="1" applyFont="1" applyBorder="1" applyAlignment="1">
      <alignment vertical="center" wrapText="1"/>
    </xf>
    <xf numFmtId="4" fontId="81" fillId="0" borderId="17" xfId="63" applyNumberFormat="1" applyFont="1" applyBorder="1" applyAlignment="1">
      <alignment vertical="center"/>
    </xf>
    <xf numFmtId="225" fontId="0" fillId="0" borderId="17" xfId="63" applyNumberFormat="1" applyFont="1" applyBorder="1" applyAlignment="1">
      <alignment vertical="center"/>
    </xf>
    <xf numFmtId="178" fontId="0" fillId="8" borderId="17" xfId="63" applyFont="1" applyFill="1" applyBorder="1"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omma 2" xfId="62"/>
    <cellStyle name="Currency" xfId="63"/>
    <cellStyle name="Currency [0]" xfId="64"/>
    <cellStyle name="Emphasis 1" xfId="65"/>
    <cellStyle name="Emphasis 2" xfId="66"/>
    <cellStyle name="Emphasis 3"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nput" xfId="76"/>
    <cellStyle name="Linked Cell" xfId="77"/>
    <cellStyle name="Neutral" xfId="78"/>
    <cellStyle name="Normal 2" xfId="79"/>
    <cellStyle name="Normal 2 2" xfId="80"/>
    <cellStyle name="Normal 3" xfId="81"/>
    <cellStyle name="Normal 4" xfId="82"/>
    <cellStyle name="Normal_Deviz Apa" xfId="83"/>
    <cellStyle name="Note" xfId="84"/>
    <cellStyle name="Output" xfId="85"/>
    <cellStyle name="Percent" xfId="86"/>
    <cellStyle name="Percent 2" xfId="87"/>
    <cellStyle name="Percent 3" xfId="88"/>
    <cellStyle name="Percent 4" xfId="89"/>
    <cellStyle name="Sheet Title" xfId="90"/>
    <cellStyle name="Title" xfId="91"/>
    <cellStyle name="Total" xfId="92"/>
    <cellStyle name="Valoare" xfId="93"/>
    <cellStyle name="Warning Text" xfId="94"/>
  </cellStyles>
  <dxfs count="4">
    <dxf>
      <font>
        <color indexed="18"/>
      </font>
      <fill>
        <patternFill>
          <bgColor indexed="18"/>
        </patternFill>
      </fill>
    </dxf>
    <dxf>
      <font>
        <color indexed="18"/>
      </font>
      <fill>
        <patternFill>
          <bgColor indexed="18"/>
        </patternFill>
      </fill>
    </dxf>
    <dxf>
      <font>
        <color indexed="18"/>
      </font>
      <fill>
        <patternFill>
          <bgColor indexed="18"/>
        </patternFill>
      </fill>
    </dxf>
    <dxf>
      <font>
        <color rgb="FF000090"/>
      </font>
      <fill>
        <patternFill>
          <bgColor rgb="FF00009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AppData/Local/Microsoft/Windows/C/Users/vlad.pantiru/AppData/Local/Microsoft/Documents%20and%20Settings/UserXP/Desktop/Application%20Data/Microsoft/Excel/Proiect%20deseuri%20_KPMG/Documents%20and%20Settings/adriana.pantiru/My%20Documents/deviz%20general.xls#buget!_ftn2#RANGE!_ftn2" TargetMode="External" /><Relationship Id="rId2" Type="http://schemas.openxmlformats.org/officeDocument/2006/relationships/hyperlink" Target="../AppData/Local/Microsoft/Windows/C/Users/vlad.pantiru/AppData/Local/Microsoft/Documents%20and%20Settings/UserXP/Desktop/Application%20Data/Microsoft/Excel/Proiect%20deseuri%20_KPMG/Documents%20and%20Settings/adriana.pantiru/My%20Documents/deviz%20general.xls#buget!_ftn2#RANGE!_ftn2" TargetMode="External" /><Relationship Id="rId3" Type="http://schemas.openxmlformats.org/officeDocument/2006/relationships/comments" Target="../comments13.xml" /><Relationship Id="rId4" Type="http://schemas.openxmlformats.org/officeDocument/2006/relationships/vmlDrawing" Target="../drawings/vmlDrawing2.vml" /><Relationship Id="rId5"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applewebdata://99A0A86C-A0A2-48C0-8216-0862C235BFE6/#_ftn1"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8" tint="-0.4999699890613556"/>
  </sheetPr>
  <dimension ref="A1:G64"/>
  <sheetViews>
    <sheetView tabSelected="1" zoomScalePageLayoutView="0" workbookViewId="0" topLeftCell="A1">
      <pane ySplit="9" topLeftCell="A40" activePane="bottomLeft" state="frozen"/>
      <selection pane="topLeft" activeCell="D58" sqref="D58"/>
      <selection pane="bottomLeft" activeCell="J58" sqref="J58"/>
    </sheetView>
  </sheetViews>
  <sheetFormatPr defaultColWidth="9.140625" defaultRowHeight="15"/>
  <cols>
    <col min="1" max="1" width="5.140625" style="100" bestFit="1" customWidth="1"/>
    <col min="2" max="2" width="49.421875" style="100" customWidth="1"/>
    <col min="3" max="5" width="19.7109375" style="102" customWidth="1"/>
    <col min="6" max="6" width="8.8515625" style="100" customWidth="1"/>
    <col min="7" max="7" width="20.00390625" style="100" bestFit="1" customWidth="1"/>
    <col min="8" max="16384" width="8.8515625" style="100" customWidth="1"/>
  </cols>
  <sheetData>
    <row r="1" ht="15">
      <c r="C1" s="435" t="s">
        <v>249</v>
      </c>
    </row>
    <row r="2" spans="1:5" ht="15">
      <c r="A2" s="357" t="s">
        <v>0</v>
      </c>
      <c r="B2" s="357"/>
      <c r="C2" s="357"/>
      <c r="D2" s="357"/>
      <c r="E2" s="357"/>
    </row>
    <row r="3" spans="1:5" ht="15">
      <c r="A3" s="357" t="s">
        <v>208</v>
      </c>
      <c r="B3" s="357"/>
      <c r="C3" s="357"/>
      <c r="D3" s="357"/>
      <c r="E3" s="357"/>
    </row>
    <row r="4" spans="1:5" ht="15">
      <c r="A4" s="358" t="s">
        <v>210</v>
      </c>
      <c r="B4" s="358"/>
      <c r="C4" s="358"/>
      <c r="D4" s="358"/>
      <c r="E4" s="358"/>
    </row>
    <row r="5" spans="1:6" ht="15.75" thickBot="1">
      <c r="A5" s="106"/>
      <c r="F5" s="107"/>
    </row>
    <row r="6" spans="1:5" ht="15">
      <c r="A6" s="351" t="s">
        <v>50</v>
      </c>
      <c r="B6" s="359" t="s">
        <v>1</v>
      </c>
      <c r="C6" s="108" t="s">
        <v>2</v>
      </c>
      <c r="D6" s="361" t="s">
        <v>4</v>
      </c>
      <c r="E6" s="108" t="s">
        <v>2</v>
      </c>
    </row>
    <row r="7" spans="1:5" ht="15">
      <c r="A7" s="349"/>
      <c r="B7" s="360"/>
      <c r="C7" s="109" t="s">
        <v>3</v>
      </c>
      <c r="D7" s="362"/>
      <c r="E7" s="109" t="s">
        <v>5</v>
      </c>
    </row>
    <row r="8" spans="1:5" ht="15">
      <c r="A8" s="352"/>
      <c r="B8" s="360"/>
      <c r="C8" s="109" t="s">
        <v>211</v>
      </c>
      <c r="D8" s="109" t="s">
        <v>197</v>
      </c>
      <c r="E8" s="109" t="s">
        <v>197</v>
      </c>
    </row>
    <row r="9" spans="1:5" s="148" customFormat="1" ht="15" customHeight="1" thickBot="1">
      <c r="A9" s="97">
        <v>0</v>
      </c>
      <c r="B9" s="98">
        <v>1</v>
      </c>
      <c r="C9" s="147">
        <v>2</v>
      </c>
      <c r="D9" s="147">
        <v>3</v>
      </c>
      <c r="E9" s="147">
        <v>4</v>
      </c>
    </row>
    <row r="10" spans="1:5" ht="15.75" thickBot="1">
      <c r="A10" s="353"/>
      <c r="B10" s="354"/>
      <c r="C10" s="354"/>
      <c r="D10" s="354"/>
      <c r="E10" s="354"/>
    </row>
    <row r="11" spans="1:5" ht="15.75" thickBot="1">
      <c r="A11" s="347" t="s">
        <v>36</v>
      </c>
      <c r="B11" s="348"/>
      <c r="C11" s="348"/>
      <c r="D11" s="348"/>
      <c r="E11" s="348"/>
    </row>
    <row r="12" spans="1:5" ht="15">
      <c r="A12" s="111">
        <v>1.1</v>
      </c>
      <c r="B12" s="112" t="s">
        <v>6</v>
      </c>
      <c r="C12" s="113">
        <v>0</v>
      </c>
      <c r="D12" s="114">
        <f>ROUND(C12*19%,2)</f>
        <v>0</v>
      </c>
      <c r="E12" s="114">
        <f>C12+D12</f>
        <v>0</v>
      </c>
    </row>
    <row r="13" spans="1:5" ht="15">
      <c r="A13" s="115">
        <v>1.2</v>
      </c>
      <c r="B13" s="116" t="s">
        <v>7</v>
      </c>
      <c r="C13" s="117">
        <v>0</v>
      </c>
      <c r="D13" s="114">
        <f>ROUND(C13*19%,2)</f>
        <v>0</v>
      </c>
      <c r="E13" s="114">
        <f>C13+D13</f>
        <v>0</v>
      </c>
    </row>
    <row r="14" spans="1:5" ht="30.75" thickBot="1">
      <c r="A14" s="118">
        <v>1.3</v>
      </c>
      <c r="B14" s="119" t="s">
        <v>8</v>
      </c>
      <c r="C14" s="120">
        <v>0</v>
      </c>
      <c r="D14" s="114">
        <f>ROUND(C14*19%,2)</f>
        <v>0</v>
      </c>
      <c r="E14" s="114">
        <f>C14+D14</f>
        <v>0</v>
      </c>
    </row>
    <row r="15" spans="1:5" ht="15.75" thickBot="1">
      <c r="A15" s="347" t="s">
        <v>9</v>
      </c>
      <c r="B15" s="348"/>
      <c r="C15" s="121">
        <f>SUM(C12:C14)</f>
        <v>0</v>
      </c>
      <c r="D15" s="121">
        <f>SUM(D12:D14)</f>
        <v>0</v>
      </c>
      <c r="E15" s="121">
        <f>SUM(E12:E14)</f>
        <v>0</v>
      </c>
    </row>
    <row r="16" spans="1:5" ht="15.75" thickBot="1">
      <c r="A16" s="353"/>
      <c r="B16" s="354"/>
      <c r="C16" s="354"/>
      <c r="D16" s="354"/>
      <c r="E16" s="354"/>
    </row>
    <row r="17" spans="1:5" ht="15.75" thickBot="1">
      <c r="A17" s="347" t="s">
        <v>37</v>
      </c>
      <c r="B17" s="348"/>
      <c r="C17" s="348"/>
      <c r="D17" s="348"/>
      <c r="E17" s="348"/>
    </row>
    <row r="18" spans="1:5" ht="30.75" thickBot="1">
      <c r="A18" s="110">
        <v>2</v>
      </c>
      <c r="B18" s="122" t="s">
        <v>10</v>
      </c>
      <c r="C18" s="123">
        <f>'DO2 UTILITATI'!C32</f>
        <v>0</v>
      </c>
      <c r="D18" s="114">
        <f>ROUND(C18*19%,2)</f>
        <v>0</v>
      </c>
      <c r="E18" s="114">
        <f>C18+D18</f>
        <v>0</v>
      </c>
    </row>
    <row r="19" spans="1:5" ht="15.75" thickBot="1">
      <c r="A19" s="347" t="s">
        <v>11</v>
      </c>
      <c r="B19" s="348"/>
      <c r="C19" s="121">
        <f>SUM(C18:C18)</f>
        <v>0</v>
      </c>
      <c r="D19" s="121">
        <f>SUM(D18:D18)</f>
        <v>0</v>
      </c>
      <c r="E19" s="121">
        <f>SUM(E18:E18)</f>
        <v>0</v>
      </c>
    </row>
    <row r="20" spans="1:5" ht="15.75" thickBot="1">
      <c r="A20" s="355"/>
      <c r="B20" s="356"/>
      <c r="C20" s="356"/>
      <c r="D20" s="356"/>
      <c r="E20" s="356"/>
    </row>
    <row r="21" spans="1:5" ht="15.75" thickBot="1">
      <c r="A21" s="347" t="s">
        <v>38</v>
      </c>
      <c r="B21" s="348"/>
      <c r="C21" s="348"/>
      <c r="D21" s="348"/>
      <c r="E21" s="348"/>
    </row>
    <row r="22" spans="1:5" ht="15" customHeight="1">
      <c r="A22" s="124">
        <v>3.1</v>
      </c>
      <c r="B22" s="112" t="s">
        <v>12</v>
      </c>
      <c r="C22" s="114">
        <f>'C3 PROIECTARE ASIST TEH'!C18</f>
        <v>0</v>
      </c>
      <c r="D22" s="114">
        <f aca="true" t="shared" si="0" ref="D22:D27">ROUND(C22*19%,2)</f>
        <v>0</v>
      </c>
      <c r="E22" s="114">
        <f aca="true" t="shared" si="1" ref="E22:E27">C22+D22</f>
        <v>0</v>
      </c>
    </row>
    <row r="23" spans="1:5" ht="30">
      <c r="A23" s="125">
        <v>3.2</v>
      </c>
      <c r="B23" s="116" t="s">
        <v>13</v>
      </c>
      <c r="C23" s="126">
        <f>'C3 PROIECTARE ASIST TEH'!C30</f>
        <v>0</v>
      </c>
      <c r="D23" s="114">
        <f t="shared" si="0"/>
        <v>0</v>
      </c>
      <c r="E23" s="114">
        <f t="shared" si="1"/>
        <v>0</v>
      </c>
    </row>
    <row r="24" spans="1:5" ht="15" customHeight="1">
      <c r="A24" s="125">
        <v>3.3</v>
      </c>
      <c r="B24" s="116" t="s">
        <v>14</v>
      </c>
      <c r="C24" s="126"/>
      <c r="D24" s="114">
        <f t="shared" si="0"/>
        <v>0</v>
      </c>
      <c r="E24" s="114">
        <f t="shared" si="1"/>
        <v>0</v>
      </c>
    </row>
    <row r="25" spans="1:5" ht="15" customHeight="1">
      <c r="A25" s="125">
        <v>3.4</v>
      </c>
      <c r="B25" s="41" t="s">
        <v>15</v>
      </c>
      <c r="C25" s="117">
        <f>'C3 PROIECTARE ASIST TEH'!C52</f>
        <v>0</v>
      </c>
      <c r="D25" s="114">
        <f t="shared" si="0"/>
        <v>0</v>
      </c>
      <c r="E25" s="114">
        <f t="shared" si="1"/>
        <v>0</v>
      </c>
    </row>
    <row r="26" spans="1:5" ht="15" customHeight="1">
      <c r="A26" s="125">
        <v>3.5</v>
      </c>
      <c r="B26" s="116" t="s">
        <v>16</v>
      </c>
      <c r="C26" s="126">
        <f>'C3 PROIECTARE ASIST TEH'!C58</f>
        <v>0</v>
      </c>
      <c r="D26" s="114">
        <f t="shared" si="0"/>
        <v>0</v>
      </c>
      <c r="E26" s="114">
        <f t="shared" si="1"/>
        <v>0</v>
      </c>
    </row>
    <row r="27" spans="1:5" ht="15" customHeight="1" thickBot="1">
      <c r="A27" s="127">
        <v>3.6</v>
      </c>
      <c r="B27" s="119" t="s">
        <v>17</v>
      </c>
      <c r="C27" s="128">
        <f>'C3 PROIECTARE ASIST TEH'!C64</f>
        <v>0</v>
      </c>
      <c r="D27" s="114">
        <f t="shared" si="0"/>
        <v>0</v>
      </c>
      <c r="E27" s="114">
        <f t="shared" si="1"/>
        <v>0</v>
      </c>
    </row>
    <row r="28" spans="1:5" ht="15.75" thickBot="1">
      <c r="A28" s="347" t="s">
        <v>18</v>
      </c>
      <c r="B28" s="348"/>
      <c r="C28" s="121">
        <f>SUM(C22:C27)</f>
        <v>0</v>
      </c>
      <c r="D28" s="121">
        <f>SUM(D22:D27)</f>
        <v>0</v>
      </c>
      <c r="E28" s="121">
        <f>SUM(E22:E27)</f>
        <v>0</v>
      </c>
    </row>
    <row r="29" spans="1:5" ht="15.75" thickBot="1">
      <c r="A29" s="349"/>
      <c r="B29" s="350"/>
      <c r="C29" s="350"/>
      <c r="D29" s="350"/>
      <c r="E29" s="350"/>
    </row>
    <row r="30" spans="1:5" ht="15.75" thickBot="1">
      <c r="A30" s="347" t="s">
        <v>39</v>
      </c>
      <c r="B30" s="348"/>
      <c r="C30" s="348"/>
      <c r="D30" s="348"/>
      <c r="E30" s="348"/>
    </row>
    <row r="31" spans="1:5" s="132" customFormat="1" ht="28.5">
      <c r="A31" s="129" t="s">
        <v>19</v>
      </c>
      <c r="B31" s="130" t="s">
        <v>20</v>
      </c>
      <c r="C31" s="131">
        <f>'DOS AMENAJ SPATII'!C19</f>
        <v>0</v>
      </c>
      <c r="D31" s="114">
        <f aca="true" t="shared" si="2" ref="D31:D36">ROUND(C31*19%,2)</f>
        <v>0</v>
      </c>
      <c r="E31" s="114">
        <f aca="true" t="shared" si="3" ref="E31:E36">C31+D31</f>
        <v>0</v>
      </c>
    </row>
    <row r="32" spans="1:5" s="132" customFormat="1" ht="15">
      <c r="A32" s="133">
        <v>4.2</v>
      </c>
      <c r="B32" s="134" t="s">
        <v>21</v>
      </c>
      <c r="C32" s="135">
        <f>'DOS AMENAJ SPATII'!C23</f>
        <v>0</v>
      </c>
      <c r="D32" s="114">
        <f t="shared" si="2"/>
        <v>0</v>
      </c>
      <c r="E32" s="114">
        <f t="shared" si="3"/>
        <v>0</v>
      </c>
    </row>
    <row r="33" spans="1:5" s="132" customFormat="1" ht="28.5">
      <c r="A33" s="133">
        <v>4.3</v>
      </c>
      <c r="B33" s="134" t="s">
        <v>22</v>
      </c>
      <c r="C33" s="135">
        <v>0</v>
      </c>
      <c r="D33" s="114">
        <f t="shared" si="2"/>
        <v>0</v>
      </c>
      <c r="E33" s="114">
        <f t="shared" si="3"/>
        <v>0</v>
      </c>
    </row>
    <row r="34" spans="1:5" s="132" customFormat="1" ht="28.5">
      <c r="A34" s="133">
        <v>4.4</v>
      </c>
      <c r="B34" s="134" t="s">
        <v>23</v>
      </c>
      <c r="C34" s="135">
        <f>'DOS AMENAJ SPATII'!C27</f>
        <v>0</v>
      </c>
      <c r="D34" s="114">
        <f t="shared" si="2"/>
        <v>0</v>
      </c>
      <c r="E34" s="114">
        <f t="shared" si="3"/>
        <v>0</v>
      </c>
    </row>
    <row r="35" spans="1:5" s="132" customFormat="1" ht="15" customHeight="1">
      <c r="A35" s="133">
        <v>4.5</v>
      </c>
      <c r="B35" s="134" t="s">
        <v>24</v>
      </c>
      <c r="C35" s="135">
        <f>'DOS AMENAJ SPATII'!C28</f>
        <v>0</v>
      </c>
      <c r="D35" s="114">
        <f t="shared" si="2"/>
        <v>0</v>
      </c>
      <c r="E35" s="114">
        <f t="shared" si="3"/>
        <v>0</v>
      </c>
    </row>
    <row r="36" spans="1:5" s="132" customFormat="1" ht="15" customHeight="1" thickBot="1">
      <c r="A36" s="136">
        <v>4.6</v>
      </c>
      <c r="B36" s="137" t="s">
        <v>25</v>
      </c>
      <c r="C36" s="138">
        <v>0</v>
      </c>
      <c r="D36" s="114">
        <f t="shared" si="2"/>
        <v>0</v>
      </c>
      <c r="E36" s="114">
        <f t="shared" si="3"/>
        <v>0</v>
      </c>
    </row>
    <row r="37" spans="1:5" ht="15.75" thickBot="1">
      <c r="A37" s="347" t="s">
        <v>26</v>
      </c>
      <c r="B37" s="348"/>
      <c r="C37" s="121">
        <f>SUM(C31:C36)</f>
        <v>0</v>
      </c>
      <c r="D37" s="121">
        <f>SUM(D31:D36)</f>
        <v>0</v>
      </c>
      <c r="E37" s="121">
        <f>SUM(E31:E36)</f>
        <v>0</v>
      </c>
    </row>
    <row r="38" spans="1:5" ht="15.75" thickBot="1">
      <c r="A38" s="349"/>
      <c r="B38" s="350"/>
      <c r="C38" s="350"/>
      <c r="D38" s="350"/>
      <c r="E38" s="350"/>
    </row>
    <row r="39" spans="1:5" ht="15.75" thickBot="1">
      <c r="A39" s="347" t="s">
        <v>40</v>
      </c>
      <c r="B39" s="348"/>
      <c r="C39" s="348"/>
      <c r="D39" s="348"/>
      <c r="E39" s="348"/>
    </row>
    <row r="40" spans="1:5" s="132" customFormat="1" ht="15">
      <c r="A40" s="129">
        <v>5.1</v>
      </c>
      <c r="B40" s="130" t="s">
        <v>27</v>
      </c>
      <c r="C40" s="131">
        <f>SUM(C41:C42)</f>
        <v>0</v>
      </c>
      <c r="D40" s="114">
        <f>D41+D42</f>
        <v>0</v>
      </c>
      <c r="E40" s="114">
        <f>E41+E42</f>
        <v>0</v>
      </c>
    </row>
    <row r="41" spans="1:5" ht="30">
      <c r="A41" s="115" t="s">
        <v>86</v>
      </c>
      <c r="B41" s="116" t="s">
        <v>28</v>
      </c>
      <c r="C41" s="126">
        <f>1%*(C13+C14+C18+C31+C32)</f>
        <v>0</v>
      </c>
      <c r="D41" s="114">
        <f aca="true" t="shared" si="4" ref="D41:D50">ROUND(C41*19%,2)</f>
        <v>0</v>
      </c>
      <c r="E41" s="114">
        <f aca="true" t="shared" si="5" ref="E41:E50">C41+D41</f>
        <v>0</v>
      </c>
    </row>
    <row r="42" spans="1:5" ht="30">
      <c r="A42" s="115" t="s">
        <v>87</v>
      </c>
      <c r="B42" s="116" t="s">
        <v>29</v>
      </c>
      <c r="C42" s="126">
        <f>C41/2</f>
        <v>0</v>
      </c>
      <c r="D42" s="114">
        <f t="shared" si="4"/>
        <v>0</v>
      </c>
      <c r="E42" s="114">
        <f t="shared" si="5"/>
        <v>0</v>
      </c>
    </row>
    <row r="43" spans="1:5" s="132" customFormat="1" ht="22.5" customHeight="1">
      <c r="A43" s="133">
        <v>5.2</v>
      </c>
      <c r="B43" s="134" t="s">
        <v>30</v>
      </c>
      <c r="C43" s="135">
        <f>SUM(C44:C49)</f>
        <v>0</v>
      </c>
      <c r="D43" s="114">
        <f>SUM(D44:D49)</f>
        <v>0</v>
      </c>
      <c r="E43" s="114">
        <f>SUM(E44:E49)</f>
        <v>0</v>
      </c>
    </row>
    <row r="44" spans="1:5" s="132" customFormat="1" ht="24.75" customHeight="1">
      <c r="A44" s="139" t="s">
        <v>88</v>
      </c>
      <c r="B44" s="140" t="s">
        <v>168</v>
      </c>
      <c r="C44" s="141">
        <f>0%*(C15+C19+C28+C37+C41)</f>
        <v>0</v>
      </c>
      <c r="D44" s="114">
        <f t="shared" si="4"/>
        <v>0</v>
      </c>
      <c r="E44" s="114">
        <f t="shared" si="5"/>
        <v>0</v>
      </c>
    </row>
    <row r="45" spans="1:5" s="132" customFormat="1" ht="30">
      <c r="A45" s="139" t="s">
        <v>89</v>
      </c>
      <c r="B45" s="140" t="s">
        <v>98</v>
      </c>
      <c r="C45" s="141">
        <f>0.7%*C60</f>
        <v>0</v>
      </c>
      <c r="D45" s="114">
        <f t="shared" si="4"/>
        <v>0</v>
      </c>
      <c r="E45" s="114">
        <f t="shared" si="5"/>
        <v>0</v>
      </c>
    </row>
    <row r="46" spans="1:5" s="132" customFormat="1" ht="30">
      <c r="A46" s="139" t="s">
        <v>90</v>
      </c>
      <c r="B46" s="140" t="s">
        <v>95</v>
      </c>
      <c r="C46" s="141">
        <f>0.5%*C60</f>
        <v>0</v>
      </c>
      <c r="D46" s="114">
        <f t="shared" si="4"/>
        <v>0</v>
      </c>
      <c r="E46" s="114">
        <f t="shared" si="5"/>
        <v>0</v>
      </c>
    </row>
    <row r="47" spans="1:5" s="132" customFormat="1" ht="45">
      <c r="A47" s="139" t="s">
        <v>91</v>
      </c>
      <c r="B47" s="140" t="s">
        <v>96</v>
      </c>
      <c r="C47" s="141">
        <f>0.1%*C60</f>
        <v>0</v>
      </c>
      <c r="D47" s="114">
        <f t="shared" si="4"/>
        <v>0</v>
      </c>
      <c r="E47" s="114">
        <f t="shared" si="5"/>
        <v>0</v>
      </c>
    </row>
    <row r="48" spans="1:5" s="132" customFormat="1" ht="15" customHeight="1">
      <c r="A48" s="139" t="s">
        <v>93</v>
      </c>
      <c r="B48" s="140" t="s">
        <v>92</v>
      </c>
      <c r="C48" s="141">
        <v>0</v>
      </c>
      <c r="D48" s="114">
        <f t="shared" si="4"/>
        <v>0</v>
      </c>
      <c r="E48" s="114">
        <f t="shared" si="5"/>
        <v>0</v>
      </c>
    </row>
    <row r="49" spans="1:5" s="132" customFormat="1" ht="30">
      <c r="A49" s="139" t="s">
        <v>94</v>
      </c>
      <c r="B49" s="140" t="s">
        <v>99</v>
      </c>
      <c r="C49" s="141">
        <v>0</v>
      </c>
      <c r="D49" s="114">
        <f t="shared" si="4"/>
        <v>0</v>
      </c>
      <c r="E49" s="114">
        <f t="shared" si="5"/>
        <v>0</v>
      </c>
    </row>
    <row r="50" spans="1:5" s="132" customFormat="1" ht="29.25" thickBot="1">
      <c r="A50" s="136">
        <v>5.3</v>
      </c>
      <c r="B50" s="137" t="s">
        <v>198</v>
      </c>
      <c r="C50" s="135">
        <f>1%*(C13+C14+C18+C28+C37)</f>
        <v>0</v>
      </c>
      <c r="D50" s="114">
        <f t="shared" si="4"/>
        <v>0</v>
      </c>
      <c r="E50" s="114">
        <f t="shared" si="5"/>
        <v>0</v>
      </c>
    </row>
    <row r="51" spans="1:5" ht="15.75" thickBot="1">
      <c r="A51" s="347" t="s">
        <v>31</v>
      </c>
      <c r="B51" s="348"/>
      <c r="C51" s="121">
        <f>C40+C43+C50</f>
        <v>0</v>
      </c>
      <c r="D51" s="121">
        <f>D40+D43+D50</f>
        <v>0</v>
      </c>
      <c r="E51" s="121">
        <f>E40+E43+E50</f>
        <v>0</v>
      </c>
    </row>
    <row r="52" spans="1:5" ht="15" thickBot="1">
      <c r="A52" s="349"/>
      <c r="B52" s="350"/>
      <c r="C52" s="350"/>
      <c r="D52" s="350"/>
      <c r="E52" s="350"/>
    </row>
    <row r="53" spans="1:5" ht="15" thickBot="1">
      <c r="A53" s="347" t="s">
        <v>41</v>
      </c>
      <c r="B53" s="348"/>
      <c r="C53" s="348"/>
      <c r="D53" s="348"/>
      <c r="E53" s="348"/>
    </row>
    <row r="54" spans="1:5" ht="15" customHeight="1">
      <c r="A54" s="111">
        <v>6.1</v>
      </c>
      <c r="B54" s="112" t="s">
        <v>32</v>
      </c>
      <c r="C54" s="113">
        <v>0</v>
      </c>
      <c r="D54" s="114">
        <f>ROUND(C54*19%,2)</f>
        <v>0</v>
      </c>
      <c r="E54" s="114">
        <f>C54+D54</f>
        <v>0</v>
      </c>
    </row>
    <row r="55" spans="1:5" ht="15" customHeight="1" thickBot="1">
      <c r="A55" s="118">
        <v>6.2</v>
      </c>
      <c r="B55" s="119" t="s">
        <v>33</v>
      </c>
      <c r="C55" s="120">
        <v>0</v>
      </c>
      <c r="D55" s="114">
        <f>ROUND(C55*19%,2)</f>
        <v>0</v>
      </c>
      <c r="E55" s="114">
        <f>C55+D55</f>
        <v>0</v>
      </c>
    </row>
    <row r="56" spans="1:5" ht="15" thickBot="1">
      <c r="A56" s="347" t="s">
        <v>34</v>
      </c>
      <c r="B56" s="348"/>
      <c r="C56" s="121">
        <f>SUM(C54:C55)</f>
        <v>0</v>
      </c>
      <c r="D56" s="121">
        <f>SUM(D54:D55)</f>
        <v>0</v>
      </c>
      <c r="E56" s="121">
        <f>SUM(E54:E55)</f>
        <v>0</v>
      </c>
    </row>
    <row r="57" spans="1:5" ht="15" thickBot="1">
      <c r="A57" s="349"/>
      <c r="B57" s="350"/>
      <c r="C57" s="350"/>
      <c r="D57" s="350"/>
      <c r="E57" s="350"/>
    </row>
    <row r="58" spans="1:7" ht="15" thickBot="1">
      <c r="A58" s="347" t="s">
        <v>35</v>
      </c>
      <c r="B58" s="348"/>
      <c r="C58" s="121">
        <f>C15+C19+C28+C37+C51+C56</f>
        <v>0</v>
      </c>
      <c r="D58" s="121">
        <f>D15+D19+D28+D37+D51+D56</f>
        <v>0</v>
      </c>
      <c r="E58" s="121">
        <f>E15+E19+E28+E37+E51+E56</f>
        <v>0</v>
      </c>
      <c r="G58" s="142"/>
    </row>
    <row r="59" spans="1:5" ht="15" thickBot="1">
      <c r="A59" s="349"/>
      <c r="B59" s="350"/>
      <c r="C59" s="350"/>
      <c r="D59" s="350"/>
      <c r="E59" s="350"/>
    </row>
    <row r="60" spans="1:5" ht="15" thickBot="1">
      <c r="A60" s="347" t="s">
        <v>97</v>
      </c>
      <c r="B60" s="348"/>
      <c r="C60" s="121">
        <f>C13+C14+C18+C31+C32+C41</f>
        <v>0</v>
      </c>
      <c r="D60" s="121">
        <f>D13+D14+D18+D31+D32+D41</f>
        <v>0</v>
      </c>
      <c r="E60" s="121">
        <f>E13+E14+E18+E31+E32+E41</f>
        <v>0</v>
      </c>
    </row>
    <row r="61" spans="1:5" ht="14.25">
      <c r="A61" s="143"/>
      <c r="B61" s="144"/>
      <c r="C61" s="145"/>
      <c r="D61" s="145"/>
      <c r="E61" s="145"/>
    </row>
    <row r="62" spans="1:5" ht="14.25">
      <c r="A62" s="144"/>
      <c r="B62" s="144" t="s">
        <v>250</v>
      </c>
      <c r="C62" s="146"/>
      <c r="D62" s="146"/>
      <c r="E62" s="146"/>
    </row>
    <row r="63" spans="1:5" ht="14.25">
      <c r="A63" s="144"/>
      <c r="B63" s="144" t="s">
        <v>251</v>
      </c>
      <c r="C63" s="146"/>
      <c r="D63" s="146"/>
      <c r="E63" s="146"/>
    </row>
    <row r="64" spans="1:5" ht="14.25">
      <c r="A64" s="144"/>
      <c r="B64" s="144"/>
      <c r="C64" s="146"/>
      <c r="D64" s="146"/>
      <c r="E64" s="146"/>
    </row>
  </sheetData>
  <sheetProtection/>
  <mergeCells count="28">
    <mergeCell ref="A2:E2"/>
    <mergeCell ref="A3:E3"/>
    <mergeCell ref="A4:E4"/>
    <mergeCell ref="A17:E17"/>
    <mergeCell ref="A19:B19"/>
    <mergeCell ref="B6:B8"/>
    <mergeCell ref="A11:E11"/>
    <mergeCell ref="A15:B15"/>
    <mergeCell ref="D6:D7"/>
    <mergeCell ref="A10:E10"/>
    <mergeCell ref="A21:E21"/>
    <mergeCell ref="A6:A8"/>
    <mergeCell ref="A38:E38"/>
    <mergeCell ref="A16:E16"/>
    <mergeCell ref="A20:E20"/>
    <mergeCell ref="A29:E29"/>
    <mergeCell ref="A30:E30"/>
    <mergeCell ref="A37:B37"/>
    <mergeCell ref="A60:B60"/>
    <mergeCell ref="A39:E39"/>
    <mergeCell ref="A51:B51"/>
    <mergeCell ref="A53:E53"/>
    <mergeCell ref="A28:B28"/>
    <mergeCell ref="A57:E57"/>
    <mergeCell ref="A59:E59"/>
    <mergeCell ref="A58:B58"/>
    <mergeCell ref="A56:B56"/>
    <mergeCell ref="A52:E52"/>
  </mergeCells>
  <printOptions/>
  <pageMargins left="1.141732283464567" right="0.4330708661417323" top="0.31496062992125984" bottom="0.4330708661417323" header="0.15748031496062992" footer="0.31496062992125984"/>
  <pageSetup horizontalDpi="600" verticalDpi="600" orientation="portrait" scale="75" r:id="rId3"/>
  <legacyDrawing r:id="rId2"/>
</worksheet>
</file>

<file path=xl/worksheets/sheet10.xml><?xml version="1.0" encoding="utf-8"?>
<worksheet xmlns="http://schemas.openxmlformats.org/spreadsheetml/2006/main" xmlns:r="http://schemas.openxmlformats.org/officeDocument/2006/relationships">
  <sheetPr>
    <tabColor theme="6" tint="-0.4999699890613556"/>
    <pageSetUpPr fitToPage="1"/>
  </sheetPr>
  <dimension ref="A2:AF52"/>
  <sheetViews>
    <sheetView zoomScalePageLayoutView="0" workbookViewId="0" topLeftCell="A1">
      <selection activeCell="A41" sqref="A41"/>
    </sheetView>
  </sheetViews>
  <sheetFormatPr defaultColWidth="11.421875" defaultRowHeight="15"/>
  <cols>
    <col min="1" max="1" width="42.7109375" style="298" customWidth="1"/>
    <col min="2" max="2" width="8.140625" style="298" bestFit="1" customWidth="1"/>
    <col min="3" max="4" width="2.7109375" style="298" customWidth="1"/>
    <col min="5" max="5" width="5.28125" style="298" customWidth="1"/>
    <col min="6" max="29" width="2.7109375" style="298" customWidth="1"/>
    <col min="30" max="31" width="5.8515625" style="298" bestFit="1" customWidth="1"/>
    <col min="32" max="16384" width="11.421875" style="298" customWidth="1"/>
  </cols>
  <sheetData>
    <row r="2" spans="1:29" ht="15">
      <c r="A2" s="413" t="s">
        <v>234</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row>
    <row r="3" spans="1:29" ht="13.5" thickBot="1">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row>
    <row r="4" spans="1:32" ht="15" customHeight="1">
      <c r="A4" s="414" t="s">
        <v>121</v>
      </c>
      <c r="B4" s="416" t="s">
        <v>122</v>
      </c>
      <c r="C4" s="422" t="s">
        <v>199</v>
      </c>
      <c r="D4" s="423"/>
      <c r="E4" s="424"/>
      <c r="F4" s="422" t="s">
        <v>123</v>
      </c>
      <c r="G4" s="423"/>
      <c r="H4" s="423"/>
      <c r="I4" s="423"/>
      <c r="J4" s="423"/>
      <c r="K4" s="423"/>
      <c r="L4" s="423"/>
      <c r="M4" s="423"/>
      <c r="N4" s="423"/>
      <c r="O4" s="423"/>
      <c r="P4" s="423"/>
      <c r="Q4" s="424"/>
      <c r="R4" s="418" t="s">
        <v>124</v>
      </c>
      <c r="S4" s="419"/>
      <c r="T4" s="419"/>
      <c r="U4" s="419"/>
      <c r="V4" s="419"/>
      <c r="W4" s="419"/>
      <c r="X4" s="419"/>
      <c r="Y4" s="419"/>
      <c r="Z4" s="419"/>
      <c r="AA4" s="419"/>
      <c r="AB4" s="419"/>
      <c r="AC4" s="420"/>
      <c r="AD4" s="421"/>
      <c r="AE4" s="445"/>
      <c r="AF4" s="450" t="s">
        <v>253</v>
      </c>
    </row>
    <row r="5" spans="1:32" ht="13.5" thickBot="1">
      <c r="A5" s="415"/>
      <c r="B5" s="417"/>
      <c r="C5" s="300">
        <v>1</v>
      </c>
      <c r="D5" s="301">
        <f>C5+1</f>
        <v>2</v>
      </c>
      <c r="E5" s="302">
        <f>D5+1</f>
        <v>3</v>
      </c>
      <c r="F5" s="303">
        <v>1</v>
      </c>
      <c r="G5" s="301">
        <v>2</v>
      </c>
      <c r="H5" s="301">
        <v>3</v>
      </c>
      <c r="I5" s="301">
        <v>4</v>
      </c>
      <c r="J5" s="301">
        <v>5</v>
      </c>
      <c r="K5" s="301">
        <v>6</v>
      </c>
      <c r="L5" s="301">
        <v>7</v>
      </c>
      <c r="M5" s="301">
        <v>8</v>
      </c>
      <c r="N5" s="304">
        <v>9</v>
      </c>
      <c r="O5" s="304">
        <v>10</v>
      </c>
      <c r="P5" s="304">
        <v>11</v>
      </c>
      <c r="Q5" s="304">
        <v>12</v>
      </c>
      <c r="R5" s="300">
        <v>1</v>
      </c>
      <c r="S5" s="301">
        <v>2</v>
      </c>
      <c r="T5" s="301">
        <v>3</v>
      </c>
      <c r="U5" s="301">
        <v>4</v>
      </c>
      <c r="V5" s="301">
        <v>5</v>
      </c>
      <c r="W5" s="301">
        <v>6</v>
      </c>
      <c r="X5" s="301">
        <v>7</v>
      </c>
      <c r="Y5" s="301">
        <v>8</v>
      </c>
      <c r="Z5" s="301">
        <v>9</v>
      </c>
      <c r="AA5" s="301">
        <v>10</v>
      </c>
      <c r="AB5" s="301">
        <v>11</v>
      </c>
      <c r="AC5" s="302">
        <v>12</v>
      </c>
      <c r="AD5" s="305" t="s">
        <v>124</v>
      </c>
      <c r="AE5" s="446" t="s">
        <v>125</v>
      </c>
      <c r="AF5" s="450"/>
    </row>
    <row r="6" spans="1:32" ht="12.75">
      <c r="A6" s="306" t="s">
        <v>126</v>
      </c>
      <c r="B6" s="307"/>
      <c r="C6" s="308"/>
      <c r="D6" s="309"/>
      <c r="E6" s="310"/>
      <c r="F6" s="311"/>
      <c r="G6" s="309"/>
      <c r="H6" s="309"/>
      <c r="I6" s="309"/>
      <c r="J6" s="309"/>
      <c r="K6" s="309"/>
      <c r="L6" s="309"/>
      <c r="M6" s="309"/>
      <c r="N6" s="309"/>
      <c r="O6" s="309"/>
      <c r="P6" s="309"/>
      <c r="Q6" s="309"/>
      <c r="R6" s="312"/>
      <c r="S6" s="313"/>
      <c r="T6" s="313"/>
      <c r="U6" s="313"/>
      <c r="V6" s="313"/>
      <c r="W6" s="313"/>
      <c r="X6" s="313"/>
      <c r="Y6" s="313"/>
      <c r="Z6" s="313"/>
      <c r="AA6" s="313"/>
      <c r="AB6" s="313"/>
      <c r="AC6" s="310"/>
      <c r="AD6" s="314"/>
      <c r="AE6" s="447"/>
      <c r="AF6" s="450">
        <f>SUM(C6:AC6)</f>
        <v>0</v>
      </c>
    </row>
    <row r="7" spans="1:32" ht="12.75">
      <c r="A7" s="315" t="s">
        <v>12</v>
      </c>
      <c r="B7" s="316"/>
      <c r="C7" s="317"/>
      <c r="D7" s="318"/>
      <c r="E7" s="319"/>
      <c r="F7" s="320"/>
      <c r="G7" s="318"/>
      <c r="H7" s="318"/>
      <c r="I7" s="318"/>
      <c r="J7" s="318"/>
      <c r="K7" s="318"/>
      <c r="L7" s="318"/>
      <c r="M7" s="309"/>
      <c r="N7" s="309"/>
      <c r="O7" s="309"/>
      <c r="P7" s="309"/>
      <c r="Q7" s="309"/>
      <c r="R7" s="321"/>
      <c r="S7" s="322"/>
      <c r="T7" s="322"/>
      <c r="U7" s="322"/>
      <c r="V7" s="322"/>
      <c r="W7" s="322"/>
      <c r="X7" s="322"/>
      <c r="Y7" s="322"/>
      <c r="Z7" s="322"/>
      <c r="AA7" s="322"/>
      <c r="AB7" s="322"/>
      <c r="AC7" s="319"/>
      <c r="AD7" s="323">
        <f>IF(B7=0,0,SUM(F7:Q7)/B7)</f>
        <v>0</v>
      </c>
      <c r="AE7" s="448">
        <f>IF(B7=0,0,SUM(R7:AC7)/B7)</f>
        <v>0</v>
      </c>
      <c r="AF7" s="450">
        <f aca="true" t="shared" si="0" ref="AF7:AF35">SUM(C7:AC7)</f>
        <v>0</v>
      </c>
    </row>
    <row r="8" spans="1:32" ht="12.75">
      <c r="A8" s="315" t="s">
        <v>137</v>
      </c>
      <c r="B8" s="316"/>
      <c r="C8" s="317"/>
      <c r="D8" s="318"/>
      <c r="E8" s="319"/>
      <c r="F8" s="320"/>
      <c r="G8" s="318"/>
      <c r="H8" s="318"/>
      <c r="I8" s="318"/>
      <c r="J8" s="318"/>
      <c r="K8" s="318"/>
      <c r="L8" s="318"/>
      <c r="M8" s="309"/>
      <c r="N8" s="309"/>
      <c r="O8" s="309"/>
      <c r="P8" s="309"/>
      <c r="Q8" s="309"/>
      <c r="R8" s="321"/>
      <c r="S8" s="322"/>
      <c r="T8" s="322"/>
      <c r="U8" s="322"/>
      <c r="V8" s="322"/>
      <c r="W8" s="322"/>
      <c r="X8" s="322"/>
      <c r="Y8" s="322"/>
      <c r="Z8" s="322"/>
      <c r="AA8" s="322"/>
      <c r="AB8" s="322"/>
      <c r="AC8" s="319"/>
      <c r="AD8" s="323">
        <f aca="true" t="shared" si="1" ref="AD8:AD34">IF(B8=0,0,SUM(F8:Q8)/B8)</f>
        <v>0</v>
      </c>
      <c r="AE8" s="448">
        <f aca="true" t="shared" si="2" ref="AE8:AE34">IF(B8=0,0,SUM(R8:AC8)/B8)</f>
        <v>0</v>
      </c>
      <c r="AF8" s="450">
        <f t="shared" si="0"/>
        <v>0</v>
      </c>
    </row>
    <row r="9" spans="1:32" ht="12.75">
      <c r="A9" s="324" t="s">
        <v>46</v>
      </c>
      <c r="B9" s="316"/>
      <c r="C9" s="317"/>
      <c r="D9" s="318"/>
      <c r="E9" s="319"/>
      <c r="F9" s="320"/>
      <c r="G9" s="318"/>
      <c r="H9" s="318"/>
      <c r="I9" s="318"/>
      <c r="J9" s="318"/>
      <c r="K9" s="318"/>
      <c r="L9" s="318"/>
      <c r="M9" s="309"/>
      <c r="N9" s="309"/>
      <c r="O9" s="309"/>
      <c r="P9" s="309"/>
      <c r="Q9" s="309"/>
      <c r="R9" s="321"/>
      <c r="S9" s="322"/>
      <c r="T9" s="322"/>
      <c r="U9" s="322"/>
      <c r="V9" s="322"/>
      <c r="W9" s="322"/>
      <c r="X9" s="322"/>
      <c r="Y9" s="322"/>
      <c r="Z9" s="322"/>
      <c r="AA9" s="322"/>
      <c r="AB9" s="322"/>
      <c r="AC9" s="319"/>
      <c r="AD9" s="323">
        <f t="shared" si="1"/>
        <v>0</v>
      </c>
      <c r="AE9" s="448">
        <f t="shared" si="2"/>
        <v>0</v>
      </c>
      <c r="AF9" s="450">
        <f t="shared" si="0"/>
        <v>0</v>
      </c>
    </row>
    <row r="10" spans="1:32" ht="12.75">
      <c r="A10" s="315" t="s">
        <v>134</v>
      </c>
      <c r="B10" s="316"/>
      <c r="C10" s="317"/>
      <c r="D10" s="318"/>
      <c r="E10" s="319"/>
      <c r="F10" s="320"/>
      <c r="G10" s="318"/>
      <c r="H10" s="318"/>
      <c r="I10" s="318"/>
      <c r="J10" s="318"/>
      <c r="K10" s="318"/>
      <c r="L10" s="318"/>
      <c r="M10" s="309"/>
      <c r="N10" s="309"/>
      <c r="O10" s="309"/>
      <c r="P10" s="309"/>
      <c r="Q10" s="309"/>
      <c r="R10" s="321"/>
      <c r="S10" s="322"/>
      <c r="T10" s="322"/>
      <c r="U10" s="322"/>
      <c r="V10" s="322"/>
      <c r="W10" s="322"/>
      <c r="X10" s="322"/>
      <c r="Y10" s="322"/>
      <c r="Z10" s="322"/>
      <c r="AA10" s="322"/>
      <c r="AB10" s="322"/>
      <c r="AC10" s="319"/>
      <c r="AD10" s="323">
        <f t="shared" si="1"/>
        <v>0</v>
      </c>
      <c r="AE10" s="448">
        <f t="shared" si="2"/>
        <v>0</v>
      </c>
      <c r="AF10" s="450">
        <f t="shared" si="0"/>
        <v>0</v>
      </c>
    </row>
    <row r="11" spans="1:32" ht="12.75">
      <c r="A11" s="315" t="s">
        <v>49</v>
      </c>
      <c r="B11" s="316"/>
      <c r="C11" s="317"/>
      <c r="D11" s="318"/>
      <c r="E11" s="319"/>
      <c r="F11" s="320"/>
      <c r="G11" s="318"/>
      <c r="H11" s="318"/>
      <c r="I11" s="318"/>
      <c r="J11" s="318"/>
      <c r="K11" s="318"/>
      <c r="L11" s="318"/>
      <c r="M11" s="309"/>
      <c r="N11" s="309"/>
      <c r="O11" s="309"/>
      <c r="P11" s="309"/>
      <c r="Q11" s="309"/>
      <c r="R11" s="321"/>
      <c r="S11" s="322"/>
      <c r="T11" s="322"/>
      <c r="U11" s="322"/>
      <c r="V11" s="322"/>
      <c r="W11" s="322"/>
      <c r="X11" s="322"/>
      <c r="Y11" s="322"/>
      <c r="Z11" s="322"/>
      <c r="AA11" s="322"/>
      <c r="AB11" s="322"/>
      <c r="AC11" s="319"/>
      <c r="AD11" s="323">
        <f t="shared" si="1"/>
        <v>0</v>
      </c>
      <c r="AE11" s="448">
        <f t="shared" si="2"/>
        <v>0</v>
      </c>
      <c r="AF11" s="450">
        <f t="shared" si="0"/>
        <v>0</v>
      </c>
    </row>
    <row r="12" spans="1:32" ht="12.75">
      <c r="A12" s="315" t="s">
        <v>142</v>
      </c>
      <c r="B12" s="316"/>
      <c r="C12" s="317"/>
      <c r="D12" s="318"/>
      <c r="E12" s="319"/>
      <c r="F12" s="320"/>
      <c r="G12" s="318"/>
      <c r="H12" s="318"/>
      <c r="I12" s="318"/>
      <c r="J12" s="318"/>
      <c r="K12" s="318"/>
      <c r="L12" s="318"/>
      <c r="M12" s="309"/>
      <c r="N12" s="309"/>
      <c r="O12" s="309"/>
      <c r="P12" s="309"/>
      <c r="Q12" s="309"/>
      <c r="R12" s="321"/>
      <c r="S12" s="322"/>
      <c r="T12" s="322"/>
      <c r="U12" s="322"/>
      <c r="V12" s="322"/>
      <c r="W12" s="322"/>
      <c r="X12" s="322"/>
      <c r="Y12" s="322"/>
      <c r="Z12" s="322"/>
      <c r="AA12" s="322"/>
      <c r="AB12" s="322"/>
      <c r="AC12" s="319"/>
      <c r="AD12" s="323">
        <f t="shared" si="1"/>
        <v>0</v>
      </c>
      <c r="AE12" s="448">
        <f t="shared" si="2"/>
        <v>0</v>
      </c>
      <c r="AF12" s="450">
        <f t="shared" si="0"/>
        <v>0</v>
      </c>
    </row>
    <row r="13" spans="1:32" ht="12.75">
      <c r="A13" s="325" t="s">
        <v>152</v>
      </c>
      <c r="B13" s="316"/>
      <c r="C13" s="317"/>
      <c r="D13" s="318"/>
      <c r="E13" s="319"/>
      <c r="F13" s="320"/>
      <c r="G13" s="318"/>
      <c r="H13" s="318"/>
      <c r="I13" s="318"/>
      <c r="J13" s="318"/>
      <c r="K13" s="318"/>
      <c r="L13" s="318"/>
      <c r="M13" s="309"/>
      <c r="N13" s="309"/>
      <c r="O13" s="309"/>
      <c r="P13" s="309"/>
      <c r="Q13" s="309"/>
      <c r="R13" s="321"/>
      <c r="S13" s="322"/>
      <c r="T13" s="322"/>
      <c r="U13" s="322"/>
      <c r="V13" s="322"/>
      <c r="W13" s="322"/>
      <c r="X13" s="322"/>
      <c r="Y13" s="322"/>
      <c r="Z13" s="322"/>
      <c r="AA13" s="322"/>
      <c r="AB13" s="322"/>
      <c r="AC13" s="319"/>
      <c r="AD13" s="323">
        <f t="shared" si="1"/>
        <v>0</v>
      </c>
      <c r="AE13" s="448">
        <f t="shared" si="2"/>
        <v>0</v>
      </c>
      <c r="AF13" s="450">
        <f t="shared" si="0"/>
        <v>0</v>
      </c>
    </row>
    <row r="14" spans="1:32" ht="12.75">
      <c r="A14" s="315" t="s">
        <v>135</v>
      </c>
      <c r="B14" s="316"/>
      <c r="C14" s="317"/>
      <c r="D14" s="318"/>
      <c r="E14" s="319"/>
      <c r="F14" s="320"/>
      <c r="G14" s="318"/>
      <c r="H14" s="318"/>
      <c r="I14" s="318"/>
      <c r="J14" s="318"/>
      <c r="K14" s="318"/>
      <c r="L14" s="318"/>
      <c r="M14" s="309"/>
      <c r="N14" s="309"/>
      <c r="O14" s="309"/>
      <c r="P14" s="309"/>
      <c r="Q14" s="309"/>
      <c r="R14" s="321"/>
      <c r="S14" s="322"/>
      <c r="T14" s="322"/>
      <c r="U14" s="322"/>
      <c r="V14" s="322"/>
      <c r="W14" s="322"/>
      <c r="X14" s="322"/>
      <c r="Y14" s="322"/>
      <c r="Z14" s="322"/>
      <c r="AA14" s="322"/>
      <c r="AB14" s="322"/>
      <c r="AC14" s="319"/>
      <c r="AD14" s="323">
        <f t="shared" si="1"/>
        <v>0</v>
      </c>
      <c r="AE14" s="448">
        <f t="shared" si="2"/>
        <v>0</v>
      </c>
      <c r="AF14" s="450">
        <f t="shared" si="0"/>
        <v>0</v>
      </c>
    </row>
    <row r="15" spans="1:32" ht="12.75">
      <c r="A15" s="315" t="s">
        <v>136</v>
      </c>
      <c r="B15" s="316"/>
      <c r="C15" s="317"/>
      <c r="D15" s="318"/>
      <c r="E15" s="319"/>
      <c r="F15" s="320"/>
      <c r="G15" s="318"/>
      <c r="H15" s="318"/>
      <c r="I15" s="318"/>
      <c r="J15" s="318"/>
      <c r="K15" s="318"/>
      <c r="L15" s="318"/>
      <c r="M15" s="309"/>
      <c r="N15" s="309"/>
      <c r="O15" s="309"/>
      <c r="P15" s="309"/>
      <c r="Q15" s="309"/>
      <c r="R15" s="321"/>
      <c r="S15" s="322"/>
      <c r="T15" s="322"/>
      <c r="U15" s="322"/>
      <c r="V15" s="322"/>
      <c r="W15" s="322"/>
      <c r="X15" s="322"/>
      <c r="Y15" s="322"/>
      <c r="Z15" s="322"/>
      <c r="AA15" s="322"/>
      <c r="AB15" s="322"/>
      <c r="AC15" s="319"/>
      <c r="AD15" s="323">
        <f t="shared" si="1"/>
        <v>0</v>
      </c>
      <c r="AE15" s="448">
        <f t="shared" si="2"/>
        <v>0</v>
      </c>
      <c r="AF15" s="450">
        <f t="shared" si="0"/>
        <v>0</v>
      </c>
    </row>
    <row r="16" spans="1:32" ht="12.75">
      <c r="A16" s="315" t="s">
        <v>138</v>
      </c>
      <c r="B16" s="316"/>
      <c r="C16" s="317"/>
      <c r="D16" s="318"/>
      <c r="E16" s="319"/>
      <c r="F16" s="320"/>
      <c r="G16" s="318"/>
      <c r="H16" s="318"/>
      <c r="I16" s="318"/>
      <c r="J16" s="318"/>
      <c r="K16" s="318"/>
      <c r="L16" s="318"/>
      <c r="M16" s="309"/>
      <c r="N16" s="309"/>
      <c r="O16" s="309"/>
      <c r="P16" s="309"/>
      <c r="Q16" s="309"/>
      <c r="R16" s="321"/>
      <c r="S16" s="322"/>
      <c r="T16" s="322"/>
      <c r="U16" s="322"/>
      <c r="V16" s="322"/>
      <c r="W16" s="322"/>
      <c r="X16" s="322"/>
      <c r="Y16" s="322"/>
      <c r="Z16" s="322"/>
      <c r="AA16" s="322"/>
      <c r="AB16" s="322"/>
      <c r="AC16" s="319"/>
      <c r="AD16" s="323">
        <f t="shared" si="1"/>
        <v>0</v>
      </c>
      <c r="AE16" s="448">
        <f t="shared" si="2"/>
        <v>0</v>
      </c>
      <c r="AF16" s="450">
        <f t="shared" si="0"/>
        <v>0</v>
      </c>
    </row>
    <row r="17" spans="1:32" ht="12.75">
      <c r="A17" s="315" t="s">
        <v>139</v>
      </c>
      <c r="B17" s="316"/>
      <c r="C17" s="317"/>
      <c r="D17" s="318"/>
      <c r="E17" s="319"/>
      <c r="F17" s="320"/>
      <c r="G17" s="318"/>
      <c r="H17" s="318"/>
      <c r="I17" s="318"/>
      <c r="J17" s="318"/>
      <c r="K17" s="318"/>
      <c r="L17" s="318"/>
      <c r="M17" s="309"/>
      <c r="N17" s="309"/>
      <c r="O17" s="309"/>
      <c r="P17" s="309"/>
      <c r="Q17" s="309"/>
      <c r="R17" s="321"/>
      <c r="S17" s="322"/>
      <c r="T17" s="322"/>
      <c r="U17" s="322"/>
      <c r="V17" s="322"/>
      <c r="W17" s="322"/>
      <c r="X17" s="322"/>
      <c r="Y17" s="322"/>
      <c r="Z17" s="322"/>
      <c r="AA17" s="322"/>
      <c r="AB17" s="322"/>
      <c r="AC17" s="319"/>
      <c r="AD17" s="323">
        <f t="shared" si="1"/>
        <v>0</v>
      </c>
      <c r="AE17" s="448">
        <f t="shared" si="2"/>
        <v>0</v>
      </c>
      <c r="AF17" s="450">
        <f t="shared" si="0"/>
        <v>0</v>
      </c>
    </row>
    <row r="18" spans="1:32" ht="12.75">
      <c r="A18" s="315" t="s">
        <v>140</v>
      </c>
      <c r="B18" s="316"/>
      <c r="C18" s="317"/>
      <c r="D18" s="318"/>
      <c r="E18" s="319"/>
      <c r="F18" s="320"/>
      <c r="G18" s="318"/>
      <c r="H18" s="318"/>
      <c r="I18" s="318"/>
      <c r="J18" s="318"/>
      <c r="K18" s="318"/>
      <c r="L18" s="318"/>
      <c r="M18" s="309"/>
      <c r="N18" s="309"/>
      <c r="O18" s="309"/>
      <c r="P18" s="309"/>
      <c r="Q18" s="309"/>
      <c r="R18" s="321"/>
      <c r="S18" s="322"/>
      <c r="T18" s="322"/>
      <c r="U18" s="322"/>
      <c r="V18" s="322"/>
      <c r="W18" s="322"/>
      <c r="X18" s="322"/>
      <c r="Y18" s="322"/>
      <c r="Z18" s="322"/>
      <c r="AA18" s="322"/>
      <c r="AB18" s="322"/>
      <c r="AC18" s="319"/>
      <c r="AD18" s="323">
        <f t="shared" si="1"/>
        <v>0</v>
      </c>
      <c r="AE18" s="448">
        <f t="shared" si="2"/>
        <v>0</v>
      </c>
      <c r="AF18" s="450">
        <f t="shared" si="0"/>
        <v>0</v>
      </c>
    </row>
    <row r="19" spans="1:32" ht="12.75">
      <c r="A19" s="325" t="s">
        <v>148</v>
      </c>
      <c r="B19" s="316"/>
      <c r="C19" s="317"/>
      <c r="D19" s="318"/>
      <c r="E19" s="319"/>
      <c r="F19" s="320"/>
      <c r="G19" s="318"/>
      <c r="H19" s="318"/>
      <c r="I19" s="318"/>
      <c r="J19" s="318"/>
      <c r="K19" s="318"/>
      <c r="L19" s="318"/>
      <c r="M19" s="309"/>
      <c r="N19" s="309"/>
      <c r="O19" s="309"/>
      <c r="P19" s="309"/>
      <c r="Q19" s="309"/>
      <c r="R19" s="321"/>
      <c r="S19" s="322"/>
      <c r="T19" s="322"/>
      <c r="U19" s="322"/>
      <c r="V19" s="322"/>
      <c r="W19" s="322"/>
      <c r="X19" s="322"/>
      <c r="Y19" s="322"/>
      <c r="Z19" s="322"/>
      <c r="AA19" s="322"/>
      <c r="AB19" s="322"/>
      <c r="AC19" s="319"/>
      <c r="AD19" s="323">
        <f t="shared" si="1"/>
        <v>0</v>
      </c>
      <c r="AE19" s="448">
        <f t="shared" si="2"/>
        <v>0</v>
      </c>
      <c r="AF19" s="450">
        <f t="shared" si="0"/>
        <v>0</v>
      </c>
    </row>
    <row r="20" spans="1:32" ht="12.75">
      <c r="A20" s="326" t="s">
        <v>127</v>
      </c>
      <c r="B20" s="316"/>
      <c r="C20" s="317"/>
      <c r="D20" s="318"/>
      <c r="E20" s="319"/>
      <c r="F20" s="320"/>
      <c r="G20" s="318"/>
      <c r="H20" s="318"/>
      <c r="I20" s="318"/>
      <c r="J20" s="318"/>
      <c r="K20" s="318"/>
      <c r="L20" s="318"/>
      <c r="M20" s="309"/>
      <c r="N20" s="309"/>
      <c r="O20" s="309"/>
      <c r="P20" s="309"/>
      <c r="Q20" s="309"/>
      <c r="R20" s="321"/>
      <c r="S20" s="322"/>
      <c r="T20" s="322"/>
      <c r="U20" s="322"/>
      <c r="V20" s="322"/>
      <c r="W20" s="322"/>
      <c r="X20" s="322"/>
      <c r="Y20" s="322"/>
      <c r="Z20" s="322"/>
      <c r="AA20" s="322"/>
      <c r="AB20" s="322"/>
      <c r="AC20" s="319"/>
      <c r="AD20" s="323">
        <f t="shared" si="1"/>
        <v>0</v>
      </c>
      <c r="AE20" s="448">
        <f t="shared" si="2"/>
        <v>0</v>
      </c>
      <c r="AF20" s="450">
        <f t="shared" si="0"/>
        <v>0</v>
      </c>
    </row>
    <row r="21" spans="1:32" ht="12.75">
      <c r="A21" s="315" t="s">
        <v>7</v>
      </c>
      <c r="B21" s="316"/>
      <c r="C21" s="317"/>
      <c r="D21" s="318"/>
      <c r="E21" s="319"/>
      <c r="F21" s="320"/>
      <c r="G21" s="318"/>
      <c r="H21" s="318"/>
      <c r="I21" s="318"/>
      <c r="J21" s="318"/>
      <c r="K21" s="318"/>
      <c r="L21" s="318"/>
      <c r="M21" s="309"/>
      <c r="N21" s="309"/>
      <c r="O21" s="309"/>
      <c r="P21" s="309"/>
      <c r="Q21" s="309"/>
      <c r="R21" s="321"/>
      <c r="S21" s="322"/>
      <c r="T21" s="322"/>
      <c r="U21" s="322"/>
      <c r="V21" s="322"/>
      <c r="W21" s="322"/>
      <c r="X21" s="322"/>
      <c r="Y21" s="322"/>
      <c r="Z21" s="322"/>
      <c r="AA21" s="322"/>
      <c r="AB21" s="322"/>
      <c r="AC21" s="319"/>
      <c r="AD21" s="323">
        <f t="shared" si="1"/>
        <v>0</v>
      </c>
      <c r="AE21" s="448">
        <f t="shared" si="2"/>
        <v>0</v>
      </c>
      <c r="AF21" s="450">
        <f t="shared" si="0"/>
        <v>0</v>
      </c>
    </row>
    <row r="22" spans="1:32" ht="12.75">
      <c r="A22" s="315" t="s">
        <v>143</v>
      </c>
      <c r="B22" s="316"/>
      <c r="C22" s="317"/>
      <c r="D22" s="318"/>
      <c r="E22" s="319"/>
      <c r="F22" s="320"/>
      <c r="G22" s="318"/>
      <c r="H22" s="318"/>
      <c r="I22" s="318"/>
      <c r="J22" s="318"/>
      <c r="K22" s="318"/>
      <c r="L22" s="318"/>
      <c r="M22" s="309"/>
      <c r="N22" s="309"/>
      <c r="O22" s="309"/>
      <c r="P22" s="309"/>
      <c r="Q22" s="309"/>
      <c r="R22" s="321"/>
      <c r="S22" s="322"/>
      <c r="T22" s="322"/>
      <c r="U22" s="322"/>
      <c r="V22" s="322"/>
      <c r="W22" s="322"/>
      <c r="X22" s="322"/>
      <c r="Y22" s="322"/>
      <c r="Z22" s="322"/>
      <c r="AA22" s="322"/>
      <c r="AB22" s="322"/>
      <c r="AC22" s="319"/>
      <c r="AD22" s="323">
        <f t="shared" si="1"/>
        <v>0</v>
      </c>
      <c r="AE22" s="448">
        <f t="shared" si="2"/>
        <v>0</v>
      </c>
      <c r="AF22" s="450">
        <f t="shared" si="0"/>
        <v>0</v>
      </c>
    </row>
    <row r="23" spans="1:32" ht="12.75">
      <c r="A23" s="315" t="s">
        <v>144</v>
      </c>
      <c r="B23" s="316"/>
      <c r="C23" s="317"/>
      <c r="D23" s="318"/>
      <c r="E23" s="319"/>
      <c r="F23" s="320"/>
      <c r="G23" s="318"/>
      <c r="H23" s="318"/>
      <c r="I23" s="318"/>
      <c r="J23" s="318"/>
      <c r="K23" s="318"/>
      <c r="L23" s="318"/>
      <c r="M23" s="309"/>
      <c r="N23" s="309"/>
      <c r="O23" s="309"/>
      <c r="P23" s="309"/>
      <c r="Q23" s="309"/>
      <c r="R23" s="321"/>
      <c r="S23" s="322"/>
      <c r="T23" s="322"/>
      <c r="U23" s="322"/>
      <c r="V23" s="322"/>
      <c r="W23" s="322"/>
      <c r="X23" s="322"/>
      <c r="Y23" s="322"/>
      <c r="Z23" s="322"/>
      <c r="AA23" s="322"/>
      <c r="AB23" s="322"/>
      <c r="AC23" s="319"/>
      <c r="AD23" s="323">
        <f t="shared" si="1"/>
        <v>0</v>
      </c>
      <c r="AE23" s="448">
        <f t="shared" si="2"/>
        <v>0</v>
      </c>
      <c r="AF23" s="450">
        <f t="shared" si="0"/>
        <v>0</v>
      </c>
    </row>
    <row r="24" spans="1:32" ht="12.75">
      <c r="A24" s="315" t="s">
        <v>127</v>
      </c>
      <c r="B24" s="316"/>
      <c r="C24" s="317"/>
      <c r="D24" s="318"/>
      <c r="E24" s="319"/>
      <c r="F24" s="320"/>
      <c r="G24" s="318"/>
      <c r="H24" s="318"/>
      <c r="I24" s="318"/>
      <c r="J24" s="318"/>
      <c r="K24" s="318"/>
      <c r="L24" s="318"/>
      <c r="M24" s="309"/>
      <c r="N24" s="309"/>
      <c r="O24" s="309"/>
      <c r="P24" s="309"/>
      <c r="Q24" s="309"/>
      <c r="R24" s="321"/>
      <c r="S24" s="322"/>
      <c r="T24" s="322"/>
      <c r="U24" s="322"/>
      <c r="V24" s="322"/>
      <c r="W24" s="322"/>
      <c r="X24" s="322"/>
      <c r="Y24" s="322"/>
      <c r="Z24" s="322"/>
      <c r="AA24" s="322"/>
      <c r="AB24" s="322"/>
      <c r="AC24" s="319"/>
      <c r="AD24" s="323">
        <f t="shared" si="1"/>
        <v>0</v>
      </c>
      <c r="AE24" s="448">
        <f t="shared" si="2"/>
        <v>0</v>
      </c>
      <c r="AF24" s="450">
        <f t="shared" si="0"/>
        <v>0</v>
      </c>
    </row>
    <row r="25" spans="1:32" ht="12.75">
      <c r="A25" s="326" t="s">
        <v>128</v>
      </c>
      <c r="B25" s="316"/>
      <c r="C25" s="317"/>
      <c r="D25" s="318"/>
      <c r="E25" s="319"/>
      <c r="F25" s="320"/>
      <c r="G25" s="318"/>
      <c r="H25" s="318"/>
      <c r="I25" s="318"/>
      <c r="J25" s="318"/>
      <c r="K25" s="318"/>
      <c r="L25" s="318"/>
      <c r="M25" s="309"/>
      <c r="N25" s="309"/>
      <c r="O25" s="309"/>
      <c r="P25" s="309"/>
      <c r="Q25" s="309"/>
      <c r="R25" s="321"/>
      <c r="S25" s="322"/>
      <c r="T25" s="322"/>
      <c r="U25" s="322"/>
      <c r="V25" s="322"/>
      <c r="W25" s="322"/>
      <c r="X25" s="322"/>
      <c r="Y25" s="322"/>
      <c r="Z25" s="322"/>
      <c r="AA25" s="322"/>
      <c r="AB25" s="322"/>
      <c r="AC25" s="319"/>
      <c r="AD25" s="323">
        <f t="shared" si="1"/>
        <v>0</v>
      </c>
      <c r="AE25" s="448">
        <f t="shared" si="2"/>
        <v>0</v>
      </c>
      <c r="AF25" s="450">
        <f t="shared" si="0"/>
        <v>0</v>
      </c>
    </row>
    <row r="26" spans="1:32" ht="12.75">
      <c r="A26" s="315" t="s">
        <v>129</v>
      </c>
      <c r="B26" s="316"/>
      <c r="C26" s="317"/>
      <c r="D26" s="318"/>
      <c r="E26" s="319"/>
      <c r="F26" s="320"/>
      <c r="G26" s="318"/>
      <c r="H26" s="318"/>
      <c r="I26" s="318"/>
      <c r="J26" s="318"/>
      <c r="K26" s="318"/>
      <c r="L26" s="318"/>
      <c r="M26" s="309"/>
      <c r="N26" s="309"/>
      <c r="O26" s="309"/>
      <c r="P26" s="309"/>
      <c r="Q26" s="309"/>
      <c r="R26" s="321"/>
      <c r="S26" s="322"/>
      <c r="T26" s="322"/>
      <c r="U26" s="322"/>
      <c r="V26" s="322"/>
      <c r="W26" s="322"/>
      <c r="X26" s="322"/>
      <c r="Y26" s="322"/>
      <c r="Z26" s="322"/>
      <c r="AA26" s="322"/>
      <c r="AB26" s="322"/>
      <c r="AC26" s="319"/>
      <c r="AD26" s="323">
        <f t="shared" si="1"/>
        <v>0</v>
      </c>
      <c r="AE26" s="448">
        <f t="shared" si="2"/>
        <v>0</v>
      </c>
      <c r="AF26" s="450">
        <f t="shared" si="0"/>
        <v>0</v>
      </c>
    </row>
    <row r="27" spans="1:32" ht="12.75">
      <c r="A27" s="315" t="s">
        <v>30</v>
      </c>
      <c r="B27" s="316"/>
      <c r="C27" s="317"/>
      <c r="D27" s="318"/>
      <c r="E27" s="319"/>
      <c r="F27" s="320"/>
      <c r="G27" s="318"/>
      <c r="H27" s="318"/>
      <c r="I27" s="318"/>
      <c r="J27" s="318"/>
      <c r="K27" s="318"/>
      <c r="L27" s="318"/>
      <c r="M27" s="309"/>
      <c r="N27" s="309"/>
      <c r="O27" s="309"/>
      <c r="P27" s="309"/>
      <c r="Q27" s="309"/>
      <c r="R27" s="321"/>
      <c r="S27" s="322"/>
      <c r="T27" s="322"/>
      <c r="U27" s="322"/>
      <c r="V27" s="322"/>
      <c r="W27" s="322"/>
      <c r="X27" s="322"/>
      <c r="Y27" s="322"/>
      <c r="Z27" s="322"/>
      <c r="AA27" s="322"/>
      <c r="AB27" s="322"/>
      <c r="AC27" s="319"/>
      <c r="AD27" s="323">
        <f t="shared" si="1"/>
        <v>0</v>
      </c>
      <c r="AE27" s="448">
        <f t="shared" si="2"/>
        <v>0</v>
      </c>
      <c r="AF27" s="450">
        <f t="shared" si="0"/>
        <v>0</v>
      </c>
    </row>
    <row r="28" spans="1:32" ht="12.75">
      <c r="A28" s="315" t="s">
        <v>130</v>
      </c>
      <c r="B28" s="316"/>
      <c r="C28" s="317"/>
      <c r="D28" s="318"/>
      <c r="E28" s="319"/>
      <c r="F28" s="320"/>
      <c r="G28" s="318"/>
      <c r="H28" s="318"/>
      <c r="I28" s="318"/>
      <c r="J28" s="318"/>
      <c r="K28" s="318"/>
      <c r="L28" s="318"/>
      <c r="M28" s="309"/>
      <c r="N28" s="309"/>
      <c r="O28" s="309"/>
      <c r="P28" s="309"/>
      <c r="Q28" s="309"/>
      <c r="R28" s="321"/>
      <c r="S28" s="322"/>
      <c r="T28" s="322"/>
      <c r="U28" s="322"/>
      <c r="V28" s="322"/>
      <c r="W28" s="322"/>
      <c r="X28" s="322"/>
      <c r="Y28" s="322"/>
      <c r="Z28" s="322"/>
      <c r="AA28" s="322"/>
      <c r="AB28" s="322"/>
      <c r="AC28" s="319"/>
      <c r="AD28" s="323">
        <f t="shared" si="1"/>
        <v>0</v>
      </c>
      <c r="AE28" s="448">
        <f t="shared" si="2"/>
        <v>0</v>
      </c>
      <c r="AF28" s="450">
        <f t="shared" si="0"/>
        <v>0</v>
      </c>
    </row>
    <row r="29" spans="1:32" ht="12.75">
      <c r="A29" s="325" t="s">
        <v>131</v>
      </c>
      <c r="B29" s="316"/>
      <c r="C29" s="317"/>
      <c r="D29" s="318"/>
      <c r="E29" s="319"/>
      <c r="F29" s="320"/>
      <c r="G29" s="318"/>
      <c r="H29" s="318"/>
      <c r="I29" s="318"/>
      <c r="J29" s="318"/>
      <c r="K29" s="318"/>
      <c r="L29" s="318"/>
      <c r="M29" s="309"/>
      <c r="N29" s="309"/>
      <c r="O29" s="309"/>
      <c r="P29" s="309"/>
      <c r="Q29" s="309"/>
      <c r="R29" s="321"/>
      <c r="S29" s="322"/>
      <c r="T29" s="322"/>
      <c r="U29" s="322"/>
      <c r="V29" s="322"/>
      <c r="W29" s="322"/>
      <c r="X29" s="322"/>
      <c r="Y29" s="322"/>
      <c r="Z29" s="322"/>
      <c r="AA29" s="322"/>
      <c r="AB29" s="322"/>
      <c r="AC29" s="319"/>
      <c r="AD29" s="323">
        <f t="shared" si="1"/>
        <v>0</v>
      </c>
      <c r="AE29" s="448">
        <f t="shared" si="2"/>
        <v>0</v>
      </c>
      <c r="AF29" s="450">
        <f t="shared" si="0"/>
        <v>0</v>
      </c>
    </row>
    <row r="30" spans="1:32" ht="12.75">
      <c r="A30" s="325" t="s">
        <v>132</v>
      </c>
      <c r="B30" s="316"/>
      <c r="C30" s="317"/>
      <c r="D30" s="318"/>
      <c r="E30" s="319"/>
      <c r="F30" s="320"/>
      <c r="G30" s="318"/>
      <c r="H30" s="318"/>
      <c r="I30" s="318"/>
      <c r="J30" s="318"/>
      <c r="K30" s="318"/>
      <c r="L30" s="318"/>
      <c r="M30" s="309"/>
      <c r="N30" s="309"/>
      <c r="O30" s="309"/>
      <c r="P30" s="309"/>
      <c r="Q30" s="309"/>
      <c r="R30" s="321"/>
      <c r="S30" s="322"/>
      <c r="T30" s="322"/>
      <c r="U30" s="322"/>
      <c r="V30" s="322"/>
      <c r="W30" s="322"/>
      <c r="X30" s="322"/>
      <c r="Y30" s="322"/>
      <c r="Z30" s="322"/>
      <c r="AA30" s="322"/>
      <c r="AB30" s="322"/>
      <c r="AC30" s="319"/>
      <c r="AD30" s="323">
        <f t="shared" si="1"/>
        <v>0</v>
      </c>
      <c r="AE30" s="448">
        <f t="shared" si="2"/>
        <v>0</v>
      </c>
      <c r="AF30" s="450">
        <f t="shared" si="0"/>
        <v>0</v>
      </c>
    </row>
    <row r="31" spans="1:32" ht="12.75">
      <c r="A31" s="325" t="s">
        <v>202</v>
      </c>
      <c r="B31" s="316"/>
      <c r="C31" s="317"/>
      <c r="D31" s="318"/>
      <c r="E31" s="319"/>
      <c r="F31" s="320"/>
      <c r="G31" s="318"/>
      <c r="H31" s="318"/>
      <c r="I31" s="318"/>
      <c r="J31" s="318"/>
      <c r="K31" s="318"/>
      <c r="L31" s="318"/>
      <c r="M31" s="309"/>
      <c r="N31" s="309"/>
      <c r="O31" s="309"/>
      <c r="P31" s="309"/>
      <c r="Q31" s="309"/>
      <c r="R31" s="321"/>
      <c r="S31" s="322"/>
      <c r="T31" s="322"/>
      <c r="U31" s="322"/>
      <c r="V31" s="322"/>
      <c r="W31" s="322"/>
      <c r="X31" s="322"/>
      <c r="Y31" s="322"/>
      <c r="Z31" s="322"/>
      <c r="AA31" s="322"/>
      <c r="AB31" s="322"/>
      <c r="AC31" s="319"/>
      <c r="AD31" s="323">
        <f>IF(B31=0,0,SUM(F31:Q31)/B31)</f>
        <v>0</v>
      </c>
      <c r="AE31" s="448">
        <f>IF(B31=0,0,SUM(R31:AC31)/B31)</f>
        <v>0</v>
      </c>
      <c r="AF31" s="450">
        <f t="shared" si="0"/>
        <v>0</v>
      </c>
    </row>
    <row r="32" spans="1:32" ht="12.75">
      <c r="A32" s="326" t="s">
        <v>145</v>
      </c>
      <c r="B32" s="316"/>
      <c r="C32" s="317"/>
      <c r="D32" s="318"/>
      <c r="E32" s="319"/>
      <c r="F32" s="320"/>
      <c r="G32" s="318"/>
      <c r="H32" s="318"/>
      <c r="I32" s="318"/>
      <c r="J32" s="318"/>
      <c r="K32" s="318"/>
      <c r="L32" s="318"/>
      <c r="M32" s="309"/>
      <c r="N32" s="309"/>
      <c r="O32" s="309"/>
      <c r="P32" s="309"/>
      <c r="Q32" s="309"/>
      <c r="R32" s="321"/>
      <c r="S32" s="322"/>
      <c r="T32" s="322"/>
      <c r="U32" s="322"/>
      <c r="V32" s="322"/>
      <c r="W32" s="322"/>
      <c r="X32" s="322"/>
      <c r="Y32" s="322"/>
      <c r="Z32" s="322"/>
      <c r="AA32" s="322"/>
      <c r="AB32" s="322"/>
      <c r="AC32" s="319"/>
      <c r="AD32" s="323">
        <f t="shared" si="1"/>
        <v>0</v>
      </c>
      <c r="AE32" s="448">
        <f t="shared" si="2"/>
        <v>0</v>
      </c>
      <c r="AF32" s="450">
        <f t="shared" si="0"/>
        <v>0</v>
      </c>
    </row>
    <row r="33" spans="1:32" ht="12.75">
      <c r="A33" s="315" t="s">
        <v>133</v>
      </c>
      <c r="B33" s="316"/>
      <c r="C33" s="317"/>
      <c r="D33" s="318"/>
      <c r="E33" s="319"/>
      <c r="F33" s="320"/>
      <c r="G33" s="318"/>
      <c r="H33" s="318"/>
      <c r="I33" s="318"/>
      <c r="J33" s="318"/>
      <c r="K33" s="318"/>
      <c r="L33" s="318"/>
      <c r="M33" s="309"/>
      <c r="N33" s="309"/>
      <c r="O33" s="309"/>
      <c r="P33" s="309"/>
      <c r="Q33" s="309"/>
      <c r="R33" s="321"/>
      <c r="S33" s="322"/>
      <c r="T33" s="322"/>
      <c r="U33" s="322"/>
      <c r="V33" s="322"/>
      <c r="W33" s="322"/>
      <c r="X33" s="322"/>
      <c r="Y33" s="322"/>
      <c r="Z33" s="322"/>
      <c r="AA33" s="322"/>
      <c r="AB33" s="322"/>
      <c r="AC33" s="319"/>
      <c r="AD33" s="323">
        <f t="shared" si="1"/>
        <v>0</v>
      </c>
      <c r="AE33" s="448">
        <f t="shared" si="2"/>
        <v>0</v>
      </c>
      <c r="AF33" s="450">
        <f t="shared" si="0"/>
        <v>0</v>
      </c>
    </row>
    <row r="34" spans="1:32" ht="12.75">
      <c r="A34" s="327" t="s">
        <v>145</v>
      </c>
      <c r="B34" s="328"/>
      <c r="C34" s="437"/>
      <c r="D34" s="438"/>
      <c r="E34" s="439"/>
      <c r="F34" s="440"/>
      <c r="G34" s="438"/>
      <c r="H34" s="438"/>
      <c r="I34" s="438"/>
      <c r="J34" s="438"/>
      <c r="K34" s="438"/>
      <c r="L34" s="438"/>
      <c r="M34" s="441"/>
      <c r="N34" s="441"/>
      <c r="O34" s="441"/>
      <c r="P34" s="441"/>
      <c r="Q34" s="441"/>
      <c r="R34" s="442"/>
      <c r="S34" s="443"/>
      <c r="T34" s="443"/>
      <c r="U34" s="443"/>
      <c r="V34" s="443"/>
      <c r="W34" s="443"/>
      <c r="X34" s="443"/>
      <c r="Y34" s="443"/>
      <c r="Z34" s="443"/>
      <c r="AA34" s="443"/>
      <c r="AB34" s="443"/>
      <c r="AC34" s="439"/>
      <c r="AD34" s="444">
        <f t="shared" si="1"/>
        <v>0</v>
      </c>
      <c r="AE34" s="449">
        <f t="shared" si="2"/>
        <v>0</v>
      </c>
      <c r="AF34" s="450">
        <f t="shared" si="0"/>
        <v>0</v>
      </c>
    </row>
    <row r="35" spans="1:32" ht="54.75" customHeight="1">
      <c r="A35" s="453" t="s">
        <v>254</v>
      </c>
      <c r="B35" s="450">
        <f>SUM(B6:B34)</f>
        <v>0</v>
      </c>
      <c r="C35" s="450">
        <f aca="true" t="shared" si="3" ref="C35:AC35">SUM(C6:C34)</f>
        <v>0</v>
      </c>
      <c r="D35" s="450">
        <f t="shared" si="3"/>
        <v>0</v>
      </c>
      <c r="E35" s="450">
        <f t="shared" si="3"/>
        <v>0</v>
      </c>
      <c r="F35" s="450">
        <f t="shared" si="3"/>
        <v>0</v>
      </c>
      <c r="G35" s="450">
        <f t="shared" si="3"/>
        <v>0</v>
      </c>
      <c r="H35" s="450">
        <f t="shared" si="3"/>
        <v>0</v>
      </c>
      <c r="I35" s="450">
        <f t="shared" si="3"/>
        <v>0</v>
      </c>
      <c r="J35" s="450">
        <f t="shared" si="3"/>
        <v>0</v>
      </c>
      <c r="K35" s="450">
        <f t="shared" si="3"/>
        <v>0</v>
      </c>
      <c r="L35" s="450">
        <f t="shared" si="3"/>
        <v>0</v>
      </c>
      <c r="M35" s="450">
        <f t="shared" si="3"/>
        <v>0</v>
      </c>
      <c r="N35" s="450">
        <f t="shared" si="3"/>
        <v>0</v>
      </c>
      <c r="O35" s="450">
        <f t="shared" si="3"/>
        <v>0</v>
      </c>
      <c r="P35" s="450">
        <f t="shared" si="3"/>
        <v>0</v>
      </c>
      <c r="Q35" s="450">
        <f t="shared" si="3"/>
        <v>0</v>
      </c>
      <c r="R35" s="450">
        <f t="shared" si="3"/>
        <v>0</v>
      </c>
      <c r="S35" s="450">
        <f t="shared" si="3"/>
        <v>0</v>
      </c>
      <c r="T35" s="450">
        <f t="shared" si="3"/>
        <v>0</v>
      </c>
      <c r="U35" s="450">
        <f t="shared" si="3"/>
        <v>0</v>
      </c>
      <c r="V35" s="450">
        <f t="shared" si="3"/>
        <v>0</v>
      </c>
      <c r="W35" s="450">
        <f t="shared" si="3"/>
        <v>0</v>
      </c>
      <c r="X35" s="450">
        <f t="shared" si="3"/>
        <v>0</v>
      </c>
      <c r="Y35" s="450">
        <f t="shared" si="3"/>
        <v>0</v>
      </c>
      <c r="Z35" s="450">
        <f t="shared" si="3"/>
        <v>0</v>
      </c>
      <c r="AA35" s="450">
        <f t="shared" si="3"/>
        <v>0</v>
      </c>
      <c r="AB35" s="450">
        <f t="shared" si="3"/>
        <v>0</v>
      </c>
      <c r="AC35" s="450">
        <f t="shared" si="3"/>
        <v>0</v>
      </c>
      <c r="AD35" s="451"/>
      <c r="AE35" s="452"/>
      <c r="AF35" s="450">
        <f>SUM(C35:AC35)</f>
        <v>0</v>
      </c>
    </row>
    <row r="36" spans="1:32" ht="39">
      <c r="A36" s="453" t="s">
        <v>256</v>
      </c>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1"/>
      <c r="AE36" s="452"/>
      <c r="AF36" s="450">
        <f>SUM(C36:AC36)</f>
        <v>0</v>
      </c>
    </row>
    <row r="38" ht="12.75">
      <c r="A38" s="436" t="s">
        <v>252</v>
      </c>
    </row>
    <row r="52" ht="12.75">
      <c r="B52" s="329"/>
    </row>
  </sheetData>
  <sheetProtection/>
  <mergeCells count="7">
    <mergeCell ref="A2:AC2"/>
    <mergeCell ref="A4:A5"/>
    <mergeCell ref="B4:B5"/>
    <mergeCell ref="R4:AC4"/>
    <mergeCell ref="AD4:AE4"/>
    <mergeCell ref="C4:E4"/>
    <mergeCell ref="F4:Q4"/>
  </mergeCells>
  <conditionalFormatting sqref="C7:L16 R7:AC16 C17:E34">
    <cfRule type="cellIs" priority="72" dxfId="3" operator="equal" stopIfTrue="1">
      <formula>1</formula>
    </cfRule>
  </conditionalFormatting>
  <conditionalFormatting sqref="F17:L34 R17:AC34">
    <cfRule type="cellIs" priority="1" dxfId="3" operator="equal" stopIfTrue="1">
      <formula>1</formula>
    </cfRule>
  </conditionalFormatting>
  <printOptions/>
  <pageMargins left="0.75" right="0.75" top="0.78" bottom="1" header="0.5" footer="0.5"/>
  <pageSetup fitToHeight="1"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tabColor theme="6" tint="-0.4999699890613556"/>
  </sheetPr>
  <dimension ref="A1:H36"/>
  <sheetViews>
    <sheetView zoomScalePageLayoutView="0" workbookViewId="0" topLeftCell="A1">
      <selection activeCell="A36" sqref="A36"/>
    </sheetView>
  </sheetViews>
  <sheetFormatPr defaultColWidth="12.7109375" defaultRowHeight="15"/>
  <cols>
    <col min="1" max="1" width="51.00390625" style="3" customWidth="1"/>
    <col min="2" max="4" width="12.7109375" style="3" customWidth="1"/>
    <col min="5" max="5" width="16.421875" style="3" customWidth="1"/>
    <col min="6" max="6" width="16.57421875" style="3" customWidth="1"/>
    <col min="7" max="16384" width="12.7109375" style="3" customWidth="1"/>
  </cols>
  <sheetData>
    <row r="1" spans="1:4" ht="13.5" thickBot="1">
      <c r="A1" s="425" t="s">
        <v>236</v>
      </c>
      <c r="B1" s="426"/>
      <c r="C1" s="426"/>
      <c r="D1" s="427"/>
    </row>
    <row r="2" spans="1:4" ht="12.75">
      <c r="A2" s="4" t="s">
        <v>146</v>
      </c>
      <c r="B2" s="428" t="s">
        <v>123</v>
      </c>
      <c r="C2" s="428" t="s">
        <v>124</v>
      </c>
      <c r="D2" s="428" t="s">
        <v>147</v>
      </c>
    </row>
    <row r="3" spans="1:4" ht="13.5" thickBot="1">
      <c r="A3" s="5" t="s">
        <v>235</v>
      </c>
      <c r="B3" s="429"/>
      <c r="C3" s="429"/>
      <c r="D3" s="429"/>
    </row>
    <row r="4" spans="1:7" ht="12.75">
      <c r="A4" s="6" t="str">
        <f>GANTT!A6</f>
        <v>Proiectare si asistenta tehnica</v>
      </c>
      <c r="B4" s="73">
        <f>SUM(B5:B17)</f>
        <v>0</v>
      </c>
      <c r="C4" s="73">
        <f>SUM(C5:C17)</f>
        <v>0</v>
      </c>
      <c r="D4" s="73">
        <f>SUM(D5:D17)</f>
        <v>0</v>
      </c>
      <c r="E4" s="84"/>
      <c r="F4" s="84"/>
      <c r="G4" s="84"/>
    </row>
    <row r="5" spans="1:7" ht="12.75">
      <c r="A5" s="7" t="str">
        <f>GANTT!A7</f>
        <v>Studii de teren</v>
      </c>
      <c r="B5" s="74"/>
      <c r="C5" s="74"/>
      <c r="D5" s="75"/>
      <c r="G5" s="84"/>
    </row>
    <row r="6" spans="1:7" ht="12.75">
      <c r="A6" s="7" t="str">
        <f>GANTT!A8</f>
        <v>Obtinerea de avize, acorduri si autorizatii</v>
      </c>
      <c r="B6" s="74"/>
      <c r="C6" s="74"/>
      <c r="D6" s="75"/>
      <c r="E6" s="84"/>
      <c r="F6" s="84"/>
      <c r="G6" s="84"/>
    </row>
    <row r="7" spans="1:7" ht="12.75">
      <c r="A7" s="7" t="str">
        <f>GANTT!A9</f>
        <v>Studiu de fezabilitate</v>
      </c>
      <c r="B7" s="74"/>
      <c r="C7" s="74"/>
      <c r="D7" s="75"/>
      <c r="E7" s="85"/>
      <c r="F7" s="85"/>
      <c r="G7" s="84"/>
    </row>
    <row r="8" spans="1:7" ht="12.75">
      <c r="A8" s="7" t="str">
        <f>GANTT!A10</f>
        <v>Proiect tehnic si detalii de executie</v>
      </c>
      <c r="B8" s="74"/>
      <c r="C8" s="74"/>
      <c r="D8" s="75"/>
      <c r="E8" s="84"/>
      <c r="F8" s="84"/>
      <c r="G8" s="84"/>
    </row>
    <row r="9" spans="1:7" ht="12.75">
      <c r="A9" s="7" t="str">
        <f>GANTT!A11</f>
        <v>Verificare proiect</v>
      </c>
      <c r="B9" s="74"/>
      <c r="C9" s="74"/>
      <c r="D9" s="75"/>
      <c r="G9" s="84"/>
    </row>
    <row r="10" spans="1:7" ht="12.75">
      <c r="A10" s="7" t="str">
        <f>GANTT!A12</f>
        <v>Elab. Certif. de performanta energetica a caldurii</v>
      </c>
      <c r="B10" s="74"/>
      <c r="C10" s="74"/>
      <c r="D10" s="75"/>
      <c r="E10" s="84"/>
      <c r="F10" s="84"/>
      <c r="G10" s="84"/>
    </row>
    <row r="11" spans="1:7" ht="12.75">
      <c r="A11" s="7" t="str">
        <f>GANTT!A13</f>
        <v>Elaborarea documentatiilor obtinerii aviz., ac., aut.</v>
      </c>
      <c r="B11" s="76"/>
      <c r="C11" s="76"/>
      <c r="D11" s="75"/>
      <c r="E11" s="84"/>
      <c r="F11" s="84"/>
      <c r="G11" s="84"/>
    </row>
    <row r="12" spans="1:7" ht="12.75">
      <c r="A12" s="7" t="str">
        <f>GANTT!A14</f>
        <v>Expertiza tehnica</v>
      </c>
      <c r="B12" s="74"/>
      <c r="C12" s="74"/>
      <c r="D12" s="75"/>
      <c r="E12" s="84"/>
      <c r="F12" s="84"/>
      <c r="G12" s="84"/>
    </row>
    <row r="13" spans="1:8" ht="12.75">
      <c r="A13" s="7" t="str">
        <f>GANTT!A15</f>
        <v>Audit energetic</v>
      </c>
      <c r="B13" s="74"/>
      <c r="C13" s="74"/>
      <c r="D13" s="75"/>
      <c r="E13" s="84"/>
      <c r="F13" s="84"/>
      <c r="G13" s="90"/>
      <c r="H13" s="84"/>
    </row>
    <row r="14" spans="1:8" ht="12.75">
      <c r="A14" s="7" t="str">
        <f>GANTT!A16</f>
        <v>Organizarea procedurilor de achizitie publica</v>
      </c>
      <c r="B14" s="74"/>
      <c r="C14" s="74"/>
      <c r="D14" s="75"/>
      <c r="E14" s="84"/>
      <c r="F14" s="84"/>
      <c r="G14" s="84"/>
      <c r="H14" s="84"/>
    </row>
    <row r="15" spans="1:8" ht="12.75">
      <c r="A15" s="7" t="str">
        <f>GANTT!A17</f>
        <v>Consultanta</v>
      </c>
      <c r="B15" s="74"/>
      <c r="C15" s="74"/>
      <c r="D15" s="75"/>
      <c r="G15" s="90"/>
      <c r="H15" s="84"/>
    </row>
    <row r="16" spans="1:4" ht="12.75">
      <c r="A16" s="7" t="str">
        <f>GANTT!A18</f>
        <v>Asistenta tehnica din partea proiectantului</v>
      </c>
      <c r="B16" s="76"/>
      <c r="C16" s="76"/>
      <c r="D16" s="75"/>
    </row>
    <row r="17" spans="1:4" ht="12.75">
      <c r="A17" s="7" t="str">
        <f>GANTT!A19</f>
        <v>Dirigentie de santier</v>
      </c>
      <c r="B17" s="74"/>
      <c r="C17" s="74"/>
      <c r="D17" s="75"/>
    </row>
    <row r="18" spans="1:6" ht="12.75">
      <c r="A18" s="8" t="str">
        <f>GANTT!A20</f>
        <v>Investitia de baza</v>
      </c>
      <c r="B18" s="77">
        <f>SUM(B19:B22)</f>
        <v>0</v>
      </c>
      <c r="C18" s="77">
        <f>SUM(C19:C22)</f>
        <v>0</v>
      </c>
      <c r="D18" s="77">
        <f>SUM(D19:D22)</f>
        <v>0</v>
      </c>
      <c r="E18" s="90"/>
      <c r="F18" s="90"/>
    </row>
    <row r="19" spans="1:6" ht="12.75">
      <c r="A19" s="7" t="str">
        <f>GANTT!A21</f>
        <v>Amenajarea terenului</v>
      </c>
      <c r="B19" s="74"/>
      <c r="C19" s="74"/>
      <c r="D19" s="75"/>
      <c r="E19" s="92"/>
      <c r="F19" s="92"/>
    </row>
    <row r="20" spans="1:6" ht="12.75">
      <c r="A20" s="7" t="str">
        <f>GANTT!A22</f>
        <v>Amenajari pentru protectia mediului</v>
      </c>
      <c r="B20" s="74"/>
      <c r="C20" s="74"/>
      <c r="D20" s="75"/>
      <c r="E20" s="91"/>
      <c r="F20" s="91"/>
    </row>
    <row r="21" spans="1:5" ht="12.75">
      <c r="A21" s="7" t="str">
        <f>GANTT!A23</f>
        <v>Asigurarea utilitatiilor</v>
      </c>
      <c r="B21" s="74"/>
      <c r="C21" s="74"/>
      <c r="D21" s="75"/>
      <c r="E21" s="93"/>
    </row>
    <row r="22" spans="1:5" ht="12.75">
      <c r="A22" s="7" t="str">
        <f>GANTT!A24</f>
        <v>Investitia de baza</v>
      </c>
      <c r="B22" s="74"/>
      <c r="C22" s="74"/>
      <c r="D22" s="75"/>
      <c r="E22" s="93"/>
    </row>
    <row r="23" spans="1:5" ht="12.75">
      <c r="A23" s="8" t="str">
        <f>GANTT!A25</f>
        <v>Alte cheltuieli</v>
      </c>
      <c r="B23" s="77">
        <f>SUM(B24:B29)</f>
        <v>0</v>
      </c>
      <c r="C23" s="77">
        <f>SUM(C24:C29)</f>
        <v>0</v>
      </c>
      <c r="D23" s="77">
        <f>SUM(D24:D29)</f>
        <v>0</v>
      </c>
      <c r="E23" s="93"/>
    </row>
    <row r="24" spans="1:5" ht="12.75">
      <c r="A24" s="7" t="str">
        <f>GANTT!A26</f>
        <v>Organizarea de santier</v>
      </c>
      <c r="B24" s="74"/>
      <c r="C24" s="74"/>
      <c r="D24" s="75"/>
      <c r="E24" s="93"/>
    </row>
    <row r="25" spans="1:4" ht="12.75">
      <c r="A25" s="7" t="str">
        <f>GANTT!A27</f>
        <v>Comisioane, cote, taxe, costul creditului</v>
      </c>
      <c r="B25" s="74"/>
      <c r="C25" s="74"/>
      <c r="D25" s="75"/>
    </row>
    <row r="26" spans="1:4" ht="12.75">
      <c r="A26" s="7" t="str">
        <f>GANTT!A28</f>
        <v>Diverse si neprevazute</v>
      </c>
      <c r="B26" s="74"/>
      <c r="C26" s="74"/>
      <c r="D26" s="75"/>
    </row>
    <row r="27" spans="1:4" ht="12.75">
      <c r="A27" s="7" t="str">
        <f>GANTT!A29</f>
        <v>Publicitate</v>
      </c>
      <c r="B27" s="74"/>
      <c r="C27" s="74"/>
      <c r="D27" s="75"/>
    </row>
    <row r="28" spans="1:4" ht="12.75">
      <c r="A28" s="7" t="str">
        <f>GANTT!A30</f>
        <v>Audit</v>
      </c>
      <c r="B28" s="74"/>
      <c r="C28" s="74"/>
      <c r="D28" s="75"/>
    </row>
    <row r="29" spans="1:4" ht="12.75">
      <c r="A29" s="7" t="s">
        <v>201</v>
      </c>
      <c r="B29" s="74"/>
      <c r="C29" s="74"/>
      <c r="D29" s="75"/>
    </row>
    <row r="30" spans="1:4" ht="12.75">
      <c r="A30" s="8" t="str">
        <f>GANTT!A32</f>
        <v>Probe tehnologice si teste</v>
      </c>
      <c r="B30" s="77">
        <f>SUM(B31:B32)</f>
        <v>0</v>
      </c>
      <c r="C30" s="77">
        <f>SUM(C31:C32)</f>
        <v>0</v>
      </c>
      <c r="D30" s="77">
        <f>SUM(D31:D32)</f>
        <v>0</v>
      </c>
    </row>
    <row r="31" spans="1:4" ht="12.75">
      <c r="A31" s="7" t="str">
        <f>GANTT!A33</f>
        <v>Pregatirea personalului de exploatare</v>
      </c>
      <c r="B31" s="74"/>
      <c r="C31" s="74"/>
      <c r="D31" s="75"/>
    </row>
    <row r="32" spans="1:4" ht="13.5" thickBot="1">
      <c r="A32" s="7" t="str">
        <f>GANTT!A34</f>
        <v>Probe tehnologice si teste</v>
      </c>
      <c r="B32" s="74"/>
      <c r="C32" s="74"/>
      <c r="D32" s="75"/>
    </row>
    <row r="33" spans="1:4" ht="13.5" thickBot="1">
      <c r="A33" s="9" t="s">
        <v>149</v>
      </c>
      <c r="B33" s="78">
        <f>B4+B18+B23+B30</f>
        <v>0</v>
      </c>
      <c r="C33" s="78">
        <f>C4+C18+C23+C30</f>
        <v>0</v>
      </c>
      <c r="D33" s="79">
        <f>D4+D18+D23+D30</f>
        <v>0</v>
      </c>
    </row>
    <row r="36" ht="12.75">
      <c r="A36" s="3" t="s">
        <v>255</v>
      </c>
    </row>
  </sheetData>
  <sheetProtection/>
  <mergeCells count="4">
    <mergeCell ref="A1:D1"/>
    <mergeCell ref="B2:B3"/>
    <mergeCell ref="C2:C3"/>
    <mergeCell ref="D2:D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6" tint="-0.4999699890613556"/>
    <pageSetUpPr fitToPage="1"/>
  </sheetPr>
  <dimension ref="A1:H35"/>
  <sheetViews>
    <sheetView zoomScale="125" zoomScaleNormal="125" zoomScalePageLayoutView="0" workbookViewId="0" topLeftCell="A1">
      <selection activeCell="A36" sqref="A36"/>
    </sheetView>
  </sheetViews>
  <sheetFormatPr defaultColWidth="12.7109375" defaultRowHeight="15"/>
  <cols>
    <col min="1" max="1" width="51.00390625" style="3" customWidth="1"/>
    <col min="2" max="4" width="12.7109375" style="3" customWidth="1"/>
    <col min="5" max="5" width="16.421875" style="3" customWidth="1"/>
    <col min="6" max="6" width="16.57421875" style="3" customWidth="1"/>
    <col min="7" max="16384" width="12.7109375" style="3" customWidth="1"/>
  </cols>
  <sheetData>
    <row r="1" spans="1:4" ht="13.5" thickBot="1">
      <c r="A1" s="425" t="s">
        <v>236</v>
      </c>
      <c r="B1" s="426"/>
      <c r="C1" s="426"/>
      <c r="D1" s="427"/>
    </row>
    <row r="2" spans="1:4" ht="12.75">
      <c r="A2" s="4" t="s">
        <v>146</v>
      </c>
      <c r="B2" s="428" t="s">
        <v>123</v>
      </c>
      <c r="C2" s="428" t="s">
        <v>124</v>
      </c>
      <c r="D2" s="428" t="s">
        <v>147</v>
      </c>
    </row>
    <row r="3" spans="1:4" ht="13.5" thickBot="1">
      <c r="A3" s="5" t="s">
        <v>235</v>
      </c>
      <c r="B3" s="429"/>
      <c r="C3" s="429"/>
      <c r="D3" s="429"/>
    </row>
    <row r="4" spans="1:7" ht="12.75">
      <c r="A4" s="6" t="str">
        <f>GANTT!A6</f>
        <v>Proiectare si asistenta tehnica</v>
      </c>
      <c r="B4" s="73">
        <f>SUM(B5:B17)</f>
        <v>0</v>
      </c>
      <c r="C4" s="73">
        <f>SUM(C5:C17)</f>
        <v>0</v>
      </c>
      <c r="D4" s="73">
        <f>SUM(D5:D17)</f>
        <v>0</v>
      </c>
      <c r="E4" s="84"/>
      <c r="F4" s="84"/>
      <c r="G4" s="84"/>
    </row>
    <row r="5" spans="1:7" ht="12.75">
      <c r="A5" s="7" t="str">
        <f>GANTT!A7</f>
        <v>Studii de teren</v>
      </c>
      <c r="B5" s="74"/>
      <c r="C5" s="74"/>
      <c r="D5" s="75"/>
      <c r="G5" s="84"/>
    </row>
    <row r="6" spans="1:7" ht="12.75">
      <c r="A6" s="7" t="str">
        <f>GANTT!A8</f>
        <v>Obtinerea de avize, acorduri si autorizatii</v>
      </c>
      <c r="B6" s="74"/>
      <c r="C6" s="74"/>
      <c r="D6" s="75"/>
      <c r="E6" s="84"/>
      <c r="F6" s="84"/>
      <c r="G6" s="84"/>
    </row>
    <row r="7" spans="1:7" ht="12.75">
      <c r="A7" s="7" t="str">
        <f>GANTT!A9</f>
        <v>Studiu de fezabilitate</v>
      </c>
      <c r="B7" s="74"/>
      <c r="C7" s="74"/>
      <c r="D7" s="75"/>
      <c r="E7" s="85"/>
      <c r="F7" s="85"/>
      <c r="G7" s="84"/>
    </row>
    <row r="8" spans="1:7" ht="12.75">
      <c r="A8" s="7" t="str">
        <f>GANTT!A10</f>
        <v>Proiect tehnic si detalii de executie</v>
      </c>
      <c r="B8" s="74"/>
      <c r="C8" s="74"/>
      <c r="D8" s="75"/>
      <c r="E8" s="84"/>
      <c r="F8" s="84"/>
      <c r="G8" s="84"/>
    </row>
    <row r="9" spans="1:7" ht="12.75">
      <c r="A9" s="7" t="str">
        <f>GANTT!A11</f>
        <v>Verificare proiect</v>
      </c>
      <c r="B9" s="74"/>
      <c r="C9" s="74"/>
      <c r="D9" s="75"/>
      <c r="G9" s="84"/>
    </row>
    <row r="10" spans="1:7" ht="12.75">
      <c r="A10" s="7" t="str">
        <f>GANTT!A12</f>
        <v>Elab. Certif. de performanta energetica a caldurii</v>
      </c>
      <c r="B10" s="74"/>
      <c r="C10" s="74"/>
      <c r="D10" s="75"/>
      <c r="E10" s="84"/>
      <c r="F10" s="84"/>
      <c r="G10" s="84"/>
    </row>
    <row r="11" spans="1:7" ht="12.75">
      <c r="A11" s="7" t="str">
        <f>GANTT!A13</f>
        <v>Elaborarea documentatiilor obtinerii aviz., ac., aut.</v>
      </c>
      <c r="B11" s="76"/>
      <c r="C11" s="76"/>
      <c r="D11" s="75"/>
      <c r="E11" s="84"/>
      <c r="F11" s="84"/>
      <c r="G11" s="84"/>
    </row>
    <row r="12" spans="1:7" ht="12.75">
      <c r="A12" s="7" t="str">
        <f>GANTT!A14</f>
        <v>Expertiza tehnica</v>
      </c>
      <c r="B12" s="74"/>
      <c r="C12" s="74"/>
      <c r="D12" s="75"/>
      <c r="E12" s="84"/>
      <c r="F12" s="84"/>
      <c r="G12" s="84"/>
    </row>
    <row r="13" spans="1:8" ht="12.75">
      <c r="A13" s="7" t="str">
        <f>GANTT!A15</f>
        <v>Audit energetic</v>
      </c>
      <c r="B13" s="74"/>
      <c r="C13" s="74"/>
      <c r="D13" s="75"/>
      <c r="E13" s="84"/>
      <c r="F13" s="84"/>
      <c r="G13" s="90"/>
      <c r="H13" s="84"/>
    </row>
    <row r="14" spans="1:8" ht="12.75">
      <c r="A14" s="7" t="str">
        <f>GANTT!A16</f>
        <v>Organizarea procedurilor de achizitie publica</v>
      </c>
      <c r="B14" s="74"/>
      <c r="C14" s="74"/>
      <c r="D14" s="75"/>
      <c r="E14" s="84"/>
      <c r="F14" s="84"/>
      <c r="G14" s="84"/>
      <c r="H14" s="84"/>
    </row>
    <row r="15" spans="1:8" ht="12.75">
      <c r="A15" s="7" t="str">
        <f>GANTT!A17</f>
        <v>Consultanta</v>
      </c>
      <c r="B15" s="74"/>
      <c r="C15" s="74"/>
      <c r="D15" s="75"/>
      <c r="G15" s="90"/>
      <c r="H15" s="84"/>
    </row>
    <row r="16" spans="1:4" ht="12.75">
      <c r="A16" s="7" t="str">
        <f>GANTT!A18</f>
        <v>Asistenta tehnica din partea proiectantului</v>
      </c>
      <c r="B16" s="76"/>
      <c r="C16" s="76"/>
      <c r="D16" s="75"/>
    </row>
    <row r="17" spans="1:4" ht="12.75">
      <c r="A17" s="7" t="str">
        <f>GANTT!A19</f>
        <v>Dirigentie de santier</v>
      </c>
      <c r="B17" s="74"/>
      <c r="C17" s="74"/>
      <c r="D17" s="75"/>
    </row>
    <row r="18" spans="1:6" ht="12.75">
      <c r="A18" s="8" t="str">
        <f>GANTT!A20</f>
        <v>Investitia de baza</v>
      </c>
      <c r="B18" s="77">
        <f>SUM(B19:B22)</f>
        <v>0</v>
      </c>
      <c r="C18" s="77">
        <f>SUM(C19:C22)</f>
        <v>0</v>
      </c>
      <c r="D18" s="77">
        <f>SUM(D19:D22)</f>
        <v>0</v>
      </c>
      <c r="E18" s="90"/>
      <c r="F18" s="90"/>
    </row>
    <row r="19" spans="1:6" ht="12.75">
      <c r="A19" s="7" t="str">
        <f>GANTT!A21</f>
        <v>Amenajarea terenului</v>
      </c>
      <c r="B19" s="74"/>
      <c r="C19" s="74"/>
      <c r="D19" s="75"/>
      <c r="E19" s="92"/>
      <c r="F19" s="92"/>
    </row>
    <row r="20" spans="1:6" ht="12.75">
      <c r="A20" s="7" t="str">
        <f>GANTT!A22</f>
        <v>Amenajari pentru protectia mediului</v>
      </c>
      <c r="B20" s="74"/>
      <c r="C20" s="74"/>
      <c r="D20" s="75"/>
      <c r="E20" s="91"/>
      <c r="F20" s="91"/>
    </row>
    <row r="21" spans="1:5" ht="12.75">
      <c r="A21" s="7" t="str">
        <f>GANTT!A23</f>
        <v>Asigurarea utilitatiilor</v>
      </c>
      <c r="B21" s="74"/>
      <c r="C21" s="74"/>
      <c r="D21" s="75"/>
      <c r="E21" s="93"/>
    </row>
    <row r="22" spans="1:5" ht="12.75">
      <c r="A22" s="7" t="str">
        <f>GANTT!A24</f>
        <v>Investitia de baza</v>
      </c>
      <c r="B22" s="74"/>
      <c r="C22" s="74"/>
      <c r="D22" s="75"/>
      <c r="E22" s="93"/>
    </row>
    <row r="23" spans="1:5" ht="12.75">
      <c r="A23" s="8" t="str">
        <f>GANTT!A25</f>
        <v>Alte cheltuieli</v>
      </c>
      <c r="B23" s="77">
        <f>SUM(B24:B29)</f>
        <v>0</v>
      </c>
      <c r="C23" s="77">
        <f>SUM(C24:C29)</f>
        <v>0</v>
      </c>
      <c r="D23" s="77">
        <f>SUM(D24:D29)</f>
        <v>0</v>
      </c>
      <c r="E23" s="93"/>
    </row>
    <row r="24" spans="1:5" ht="12.75">
      <c r="A24" s="7" t="str">
        <f>GANTT!A26</f>
        <v>Organizarea de santier</v>
      </c>
      <c r="B24" s="74"/>
      <c r="C24" s="74"/>
      <c r="D24" s="75"/>
      <c r="E24" s="93"/>
    </row>
    <row r="25" spans="1:4" ht="12.75">
      <c r="A25" s="7" t="str">
        <f>GANTT!A27</f>
        <v>Comisioane, cote, taxe, costul creditului</v>
      </c>
      <c r="B25" s="74"/>
      <c r="C25" s="74"/>
      <c r="D25" s="75"/>
    </row>
    <row r="26" spans="1:4" ht="12.75">
      <c r="A26" s="7" t="str">
        <f>GANTT!A28</f>
        <v>Diverse si neprevazute</v>
      </c>
      <c r="B26" s="74"/>
      <c r="C26" s="74"/>
      <c r="D26" s="75"/>
    </row>
    <row r="27" spans="1:4" ht="12.75">
      <c r="A27" s="7" t="str">
        <f>GANTT!A29</f>
        <v>Publicitate</v>
      </c>
      <c r="B27" s="74"/>
      <c r="C27" s="74"/>
      <c r="D27" s="75"/>
    </row>
    <row r="28" spans="1:4" ht="12.75">
      <c r="A28" s="7" t="str">
        <f>GANTT!A30</f>
        <v>Audit</v>
      </c>
      <c r="B28" s="74"/>
      <c r="C28" s="74"/>
      <c r="D28" s="75"/>
    </row>
    <row r="29" spans="1:4" ht="12.75">
      <c r="A29" s="7" t="s">
        <v>201</v>
      </c>
      <c r="B29" s="74"/>
      <c r="C29" s="74"/>
      <c r="D29" s="75"/>
    </row>
    <row r="30" spans="1:4" ht="12.75">
      <c r="A30" s="8" t="str">
        <f>GANTT!A32</f>
        <v>Probe tehnologice si teste</v>
      </c>
      <c r="B30" s="77">
        <f>SUM(B31:B32)</f>
        <v>0</v>
      </c>
      <c r="C30" s="77">
        <f>SUM(C31:C32)</f>
        <v>0</v>
      </c>
      <c r="D30" s="77">
        <f>SUM(D31:D32)</f>
        <v>0</v>
      </c>
    </row>
    <row r="31" spans="1:4" ht="12.75">
      <c r="A31" s="7" t="str">
        <f>GANTT!A33</f>
        <v>Pregatirea personalului de exploatare</v>
      </c>
      <c r="B31" s="74"/>
      <c r="C31" s="74"/>
      <c r="D31" s="75"/>
    </row>
    <row r="32" spans="1:4" ht="13.5" thickBot="1">
      <c r="A32" s="7" t="str">
        <f>GANTT!A34</f>
        <v>Probe tehnologice si teste</v>
      </c>
      <c r="B32" s="74"/>
      <c r="C32" s="74"/>
      <c r="D32" s="75"/>
    </row>
    <row r="33" spans="1:4" ht="13.5" thickBot="1">
      <c r="A33" s="9" t="s">
        <v>149</v>
      </c>
      <c r="B33" s="78">
        <f>B4+B18+B23+B30</f>
        <v>0</v>
      </c>
      <c r="C33" s="78">
        <f>C4+C18+C23+C30</f>
        <v>0</v>
      </c>
      <c r="D33" s="79">
        <f>D4+D18+D23+D30</f>
        <v>0</v>
      </c>
    </row>
    <row r="35" ht="12.75">
      <c r="A35" s="3" t="s">
        <v>257</v>
      </c>
    </row>
  </sheetData>
  <sheetProtection/>
  <mergeCells count="4">
    <mergeCell ref="A1:D1"/>
    <mergeCell ref="B2:B3"/>
    <mergeCell ref="C2:C3"/>
    <mergeCell ref="D2:D3"/>
  </mergeCells>
  <printOptions/>
  <pageMargins left="0.75" right="0.75" top="1" bottom="1" header="0.5" footer="0.5"/>
  <pageSetup fitToHeight="1" fitToWidth="1" horizontalDpi="600" verticalDpi="600" orientation="portrait" paperSize="9" scale="97"/>
</worksheet>
</file>

<file path=xl/worksheets/sheet13.xml><?xml version="1.0" encoding="utf-8"?>
<worksheet xmlns="http://schemas.openxmlformats.org/spreadsheetml/2006/main" xmlns:r="http://schemas.openxmlformats.org/officeDocument/2006/relationships">
  <sheetPr>
    <tabColor theme="7" tint="0.39998000860214233"/>
  </sheetPr>
  <dimension ref="A2:G60"/>
  <sheetViews>
    <sheetView zoomScale="125" zoomScaleNormal="125" zoomScalePageLayoutView="0" workbookViewId="0" topLeftCell="A1">
      <pane xSplit="2" ySplit="5" topLeftCell="C45" activePane="bottomRight" state="frozen"/>
      <selection pane="topLeft" activeCell="A1" sqref="A1"/>
      <selection pane="topRight" activeCell="C1" sqref="C1"/>
      <selection pane="bottomLeft" activeCell="A3" sqref="A3"/>
      <selection pane="bottomRight" activeCell="A56" sqref="A56:C60"/>
    </sheetView>
  </sheetViews>
  <sheetFormatPr defaultColWidth="11.421875" defaultRowHeight="15"/>
  <cols>
    <col min="1" max="1" width="5.57421875" style="27" customWidth="1"/>
    <col min="2" max="2" width="41.28125" style="26" customWidth="1"/>
    <col min="3" max="3" width="13.140625" style="341" customWidth="1"/>
    <col min="4" max="7" width="13.00390625" style="341" customWidth="1"/>
    <col min="8" max="8" width="11.8515625" style="26" bestFit="1" customWidth="1"/>
    <col min="9" max="16384" width="11.421875" style="26" customWidth="1"/>
  </cols>
  <sheetData>
    <row r="1" ht="27.75" customHeight="1"/>
    <row r="2" spans="1:7" ht="18.75" customHeight="1">
      <c r="A2" s="434" t="s">
        <v>248</v>
      </c>
      <c r="B2" s="434"/>
      <c r="C2" s="434"/>
      <c r="D2" s="434"/>
      <c r="E2" s="434"/>
      <c r="F2" s="434"/>
      <c r="G2" s="434"/>
    </row>
    <row r="3" ht="27" customHeight="1"/>
    <row r="4" spans="1:7" ht="42.75" customHeight="1">
      <c r="A4" s="430" t="s">
        <v>230</v>
      </c>
      <c r="B4" s="431" t="s">
        <v>169</v>
      </c>
      <c r="C4" s="330" t="s">
        <v>240</v>
      </c>
      <c r="D4" s="331" t="s">
        <v>237</v>
      </c>
      <c r="E4" s="330" t="s">
        <v>239</v>
      </c>
      <c r="F4" s="330" t="s">
        <v>242</v>
      </c>
      <c r="G4" s="330" t="s">
        <v>243</v>
      </c>
    </row>
    <row r="5" spans="1:7" ht="13.5" customHeight="1">
      <c r="A5" s="430"/>
      <c r="B5" s="431"/>
      <c r="C5" s="330" t="s">
        <v>241</v>
      </c>
      <c r="D5" s="331" t="s">
        <v>197</v>
      </c>
      <c r="E5" s="331" t="s">
        <v>241</v>
      </c>
      <c r="F5" s="331" t="s">
        <v>197</v>
      </c>
      <c r="G5" s="331" t="s">
        <v>197</v>
      </c>
    </row>
    <row r="6" spans="1:7" ht="13.5" customHeight="1">
      <c r="A6" s="342">
        <v>0</v>
      </c>
      <c r="B6" s="343">
        <v>1</v>
      </c>
      <c r="C6" s="344">
        <v>2</v>
      </c>
      <c r="D6" s="345" t="s">
        <v>238</v>
      </c>
      <c r="E6" s="345" t="s">
        <v>244</v>
      </c>
      <c r="F6" s="346">
        <v>5</v>
      </c>
      <c r="G6" s="345" t="s">
        <v>245</v>
      </c>
    </row>
    <row r="7" spans="1:7" ht="21" customHeight="1">
      <c r="A7" s="432" t="s">
        <v>170</v>
      </c>
      <c r="B7" s="433"/>
      <c r="C7" s="433"/>
      <c r="D7" s="433"/>
      <c r="E7" s="433"/>
      <c r="F7" s="433"/>
      <c r="G7" s="433"/>
    </row>
    <row r="8" spans="1:7" ht="12.75">
      <c r="A8" s="46" t="s">
        <v>171</v>
      </c>
      <c r="B8" s="30" t="s">
        <v>172</v>
      </c>
      <c r="C8" s="332">
        <v>0</v>
      </c>
      <c r="D8" s="333">
        <f>ROUND(C8*19%,2)</f>
        <v>0</v>
      </c>
      <c r="E8" s="333">
        <f>C8+D8</f>
        <v>0</v>
      </c>
      <c r="F8" s="333">
        <v>0</v>
      </c>
      <c r="G8" s="333">
        <f>E8+F8</f>
        <v>0</v>
      </c>
    </row>
    <row r="9" spans="1:7" ht="12.75">
      <c r="A9" s="46" t="s">
        <v>173</v>
      </c>
      <c r="B9" s="30" t="s">
        <v>174</v>
      </c>
      <c r="C9" s="332">
        <v>0</v>
      </c>
      <c r="D9" s="333">
        <f>ROUND(C9*19%,2)</f>
        <v>0</v>
      </c>
      <c r="E9" s="333">
        <f>C9+D9</f>
        <v>0</v>
      </c>
      <c r="F9" s="333">
        <v>0</v>
      </c>
      <c r="G9" s="333">
        <f>E9+F9</f>
        <v>0</v>
      </c>
    </row>
    <row r="10" spans="1:7" ht="12.75">
      <c r="A10" s="46" t="s">
        <v>175</v>
      </c>
      <c r="B10" s="30" t="s">
        <v>176</v>
      </c>
      <c r="C10" s="332">
        <v>0</v>
      </c>
      <c r="D10" s="333">
        <f>ROUND(C10*19%,2)</f>
        <v>0</v>
      </c>
      <c r="E10" s="333">
        <f>C10+D10</f>
        <v>0</v>
      </c>
      <c r="F10" s="333">
        <v>0</v>
      </c>
      <c r="G10" s="333">
        <f>E10+F10</f>
        <v>0</v>
      </c>
    </row>
    <row r="11" spans="1:7" ht="12.75">
      <c r="A11" s="47"/>
      <c r="B11" s="31" t="s">
        <v>9</v>
      </c>
      <c r="C11" s="334">
        <f>SUM(C8:C10)</f>
        <v>0</v>
      </c>
      <c r="D11" s="334">
        <f>SUM(D8:D10)</f>
        <v>0</v>
      </c>
      <c r="E11" s="334">
        <f>SUM(E8:E10)</f>
        <v>0</v>
      </c>
      <c r="F11" s="334">
        <f>SUM(F8:F10)</f>
        <v>0</v>
      </c>
      <c r="G11" s="334">
        <f>SUM(G8:G10)</f>
        <v>0</v>
      </c>
    </row>
    <row r="12" spans="1:7" ht="12.75" customHeight="1">
      <c r="A12" s="432" t="s">
        <v>200</v>
      </c>
      <c r="B12" s="433"/>
      <c r="C12" s="433"/>
      <c r="D12" s="433"/>
      <c r="E12" s="433"/>
      <c r="F12" s="433"/>
      <c r="G12" s="433"/>
    </row>
    <row r="13" spans="1:7" ht="12.75">
      <c r="A13" s="48" t="s">
        <v>177</v>
      </c>
      <c r="B13" s="32" t="s">
        <v>10</v>
      </c>
      <c r="C13" s="335"/>
      <c r="D13" s="333">
        <f>ROUND(C13*19%,2)</f>
        <v>0</v>
      </c>
      <c r="E13" s="333">
        <f>C13+D13</f>
        <v>0</v>
      </c>
      <c r="F13" s="333">
        <v>0</v>
      </c>
      <c r="G13" s="333">
        <f>E13+F13</f>
        <v>0</v>
      </c>
    </row>
    <row r="14" spans="1:7" ht="12.75">
      <c r="A14" s="49"/>
      <c r="B14" s="33" t="s">
        <v>11</v>
      </c>
      <c r="C14" s="334">
        <f>C13</f>
        <v>0</v>
      </c>
      <c r="D14" s="334">
        <f>D13</f>
        <v>0</v>
      </c>
      <c r="E14" s="334">
        <f>E13</f>
        <v>0</v>
      </c>
      <c r="F14" s="334">
        <f>F13</f>
        <v>0</v>
      </c>
      <c r="G14" s="334">
        <f>G13</f>
        <v>0</v>
      </c>
    </row>
    <row r="15" spans="1:7" ht="21" customHeight="1">
      <c r="A15" s="432" t="s">
        <v>178</v>
      </c>
      <c r="B15" s="433"/>
      <c r="C15" s="433"/>
      <c r="D15" s="433"/>
      <c r="E15" s="433"/>
      <c r="F15" s="433"/>
      <c r="G15" s="433"/>
    </row>
    <row r="16" spans="1:7" ht="12.75">
      <c r="A16" s="50">
        <v>3.1</v>
      </c>
      <c r="B16" s="34" t="str">
        <f>'DG'!B22</f>
        <v>Studii de teren</v>
      </c>
      <c r="C16" s="333">
        <v>0</v>
      </c>
      <c r="D16" s="333">
        <f aca="true" t="shared" si="0" ref="D16:D21">ROUND(C16*19%,2)</f>
        <v>0</v>
      </c>
      <c r="E16" s="333">
        <f aca="true" t="shared" si="1" ref="E16:E21">C16+D16</f>
        <v>0</v>
      </c>
      <c r="F16" s="333">
        <v>0</v>
      </c>
      <c r="G16" s="333">
        <f aca="true" t="shared" si="2" ref="G16:G21">E16+F16</f>
        <v>0</v>
      </c>
    </row>
    <row r="17" spans="1:7" ht="22.5">
      <c r="A17" s="46">
        <v>3.2</v>
      </c>
      <c r="B17" s="34" t="str">
        <f>'DG'!B23</f>
        <v>Taxe pentru obţinerea de avize, acorduri şi autorizaţii</v>
      </c>
      <c r="C17" s="333"/>
      <c r="D17" s="333">
        <f t="shared" si="0"/>
        <v>0</v>
      </c>
      <c r="E17" s="333">
        <f t="shared" si="1"/>
        <v>0</v>
      </c>
      <c r="F17" s="333">
        <v>0</v>
      </c>
      <c r="G17" s="333">
        <f t="shared" si="2"/>
        <v>0</v>
      </c>
    </row>
    <row r="18" spans="1:7" ht="12.75">
      <c r="A18" s="46">
        <v>3.3</v>
      </c>
      <c r="B18" s="34" t="str">
        <f>'DG'!B24</f>
        <v>Proiectare şi inginerie</v>
      </c>
      <c r="C18" s="333"/>
      <c r="D18" s="333">
        <f t="shared" si="0"/>
        <v>0</v>
      </c>
      <c r="E18" s="333">
        <f t="shared" si="1"/>
        <v>0</v>
      </c>
      <c r="F18" s="333">
        <v>0</v>
      </c>
      <c r="G18" s="333">
        <f t="shared" si="2"/>
        <v>0</v>
      </c>
    </row>
    <row r="19" spans="1:7" ht="12.75">
      <c r="A19" s="46">
        <v>3.4</v>
      </c>
      <c r="B19" s="34" t="str">
        <f>'DG'!B25</f>
        <v>Organizarea procedurilor de achiziţie</v>
      </c>
      <c r="C19" s="333"/>
      <c r="D19" s="333">
        <f t="shared" si="0"/>
        <v>0</v>
      </c>
      <c r="E19" s="333">
        <f t="shared" si="1"/>
        <v>0</v>
      </c>
      <c r="F19" s="333">
        <v>0</v>
      </c>
      <c r="G19" s="333">
        <f t="shared" si="2"/>
        <v>0</v>
      </c>
    </row>
    <row r="20" spans="1:7" ht="12.75">
      <c r="A20" s="46">
        <v>3.5</v>
      </c>
      <c r="B20" s="34" t="str">
        <f>'DG'!B26</f>
        <v>Consultanţă</v>
      </c>
      <c r="C20" s="333"/>
      <c r="D20" s="333">
        <f t="shared" si="0"/>
        <v>0</v>
      </c>
      <c r="E20" s="333">
        <f t="shared" si="1"/>
        <v>0</v>
      </c>
      <c r="F20" s="333">
        <v>0</v>
      </c>
      <c r="G20" s="333">
        <f t="shared" si="2"/>
        <v>0</v>
      </c>
    </row>
    <row r="21" spans="1:7" ht="12.75">
      <c r="A21" s="51">
        <v>3.6</v>
      </c>
      <c r="B21" s="34" t="str">
        <f>'DG'!B27</f>
        <v>Asistenţă tehnică</v>
      </c>
      <c r="C21" s="333"/>
      <c r="D21" s="333">
        <f t="shared" si="0"/>
        <v>0</v>
      </c>
      <c r="E21" s="333">
        <f t="shared" si="1"/>
        <v>0</v>
      </c>
      <c r="F21" s="333">
        <v>0</v>
      </c>
      <c r="G21" s="333">
        <f t="shared" si="2"/>
        <v>0</v>
      </c>
    </row>
    <row r="22" spans="1:7" ht="12.75">
      <c r="A22" s="47"/>
      <c r="B22" s="31" t="s">
        <v>18</v>
      </c>
      <c r="C22" s="334">
        <f>SUM(C16:C21)</f>
        <v>0</v>
      </c>
      <c r="D22" s="334">
        <f>SUM(D16:D21)</f>
        <v>0</v>
      </c>
      <c r="E22" s="334">
        <f>SUM(E16:E21)</f>
        <v>0</v>
      </c>
      <c r="F22" s="334">
        <f>SUM(F16:F21)</f>
        <v>0</v>
      </c>
      <c r="G22" s="334">
        <f>SUM(G16:G21)</f>
        <v>0</v>
      </c>
    </row>
    <row r="23" spans="1:7" ht="12.75" customHeight="1">
      <c r="A23" s="432" t="s">
        <v>179</v>
      </c>
      <c r="B23" s="433"/>
      <c r="C23" s="433"/>
      <c r="D23" s="433"/>
      <c r="E23" s="433"/>
      <c r="F23" s="433"/>
      <c r="G23" s="433"/>
    </row>
    <row r="24" spans="1:7" ht="12.75">
      <c r="A24" s="56" t="s">
        <v>19</v>
      </c>
      <c r="B24" s="57" t="s">
        <v>20</v>
      </c>
      <c r="C24" s="333"/>
      <c r="D24" s="333">
        <f aca="true" t="shared" si="3" ref="D24:D29">ROUND(C24*19%,2)</f>
        <v>0</v>
      </c>
      <c r="E24" s="333">
        <f aca="true" t="shared" si="4" ref="E24:E29">C24+D24</f>
        <v>0</v>
      </c>
      <c r="F24" s="333">
        <v>0</v>
      </c>
      <c r="G24" s="333">
        <f aca="true" t="shared" si="5" ref="G24:G29">E24+F24</f>
        <v>0</v>
      </c>
    </row>
    <row r="25" spans="1:7" ht="12.75">
      <c r="A25" s="58">
        <v>4.2</v>
      </c>
      <c r="B25" s="59" t="s">
        <v>21</v>
      </c>
      <c r="C25" s="333"/>
      <c r="D25" s="333">
        <f t="shared" si="3"/>
        <v>0</v>
      </c>
      <c r="E25" s="333">
        <f t="shared" si="4"/>
        <v>0</v>
      </c>
      <c r="F25" s="333">
        <v>0</v>
      </c>
      <c r="G25" s="333">
        <f t="shared" si="5"/>
        <v>0</v>
      </c>
    </row>
    <row r="26" spans="1:7" ht="22.5">
      <c r="A26" s="60">
        <v>4.3</v>
      </c>
      <c r="B26" s="59" t="s">
        <v>22</v>
      </c>
      <c r="C26" s="333"/>
      <c r="D26" s="333">
        <f t="shared" si="3"/>
        <v>0</v>
      </c>
      <c r="E26" s="333">
        <f t="shared" si="4"/>
        <v>0</v>
      </c>
      <c r="F26" s="333">
        <v>0</v>
      </c>
      <c r="G26" s="333">
        <f t="shared" si="5"/>
        <v>0</v>
      </c>
    </row>
    <row r="27" spans="1:7" ht="12.75">
      <c r="A27" s="58">
        <v>4.4</v>
      </c>
      <c r="B27" s="59" t="s">
        <v>23</v>
      </c>
      <c r="C27" s="333"/>
      <c r="D27" s="333">
        <f t="shared" si="3"/>
        <v>0</v>
      </c>
      <c r="E27" s="333">
        <f t="shared" si="4"/>
        <v>0</v>
      </c>
      <c r="F27" s="333">
        <v>0</v>
      </c>
      <c r="G27" s="333">
        <f t="shared" si="5"/>
        <v>0</v>
      </c>
    </row>
    <row r="28" spans="1:7" ht="12.75">
      <c r="A28" s="58">
        <v>4.5</v>
      </c>
      <c r="B28" s="59" t="s">
        <v>24</v>
      </c>
      <c r="C28" s="333"/>
      <c r="D28" s="333">
        <f t="shared" si="3"/>
        <v>0</v>
      </c>
      <c r="E28" s="333">
        <f t="shared" si="4"/>
        <v>0</v>
      </c>
      <c r="F28" s="333">
        <v>0</v>
      </c>
      <c r="G28" s="333">
        <f t="shared" si="5"/>
        <v>0</v>
      </c>
    </row>
    <row r="29" spans="1:7" ht="12.75">
      <c r="A29" s="61">
        <v>4.6</v>
      </c>
      <c r="B29" s="62" t="s">
        <v>25</v>
      </c>
      <c r="C29" s="333"/>
      <c r="D29" s="333">
        <f t="shared" si="3"/>
        <v>0</v>
      </c>
      <c r="E29" s="333">
        <f t="shared" si="4"/>
        <v>0</v>
      </c>
      <c r="F29" s="333">
        <v>0</v>
      </c>
      <c r="G29" s="333">
        <f t="shared" si="5"/>
        <v>0</v>
      </c>
    </row>
    <row r="30" spans="1:7" ht="12.75">
      <c r="A30" s="47"/>
      <c r="B30" s="35" t="s">
        <v>26</v>
      </c>
      <c r="C30" s="334">
        <f>SUM(C24:C29)</f>
        <v>0</v>
      </c>
      <c r="D30" s="334">
        <f>SUM(D24:D29)</f>
        <v>0</v>
      </c>
      <c r="E30" s="334">
        <f>SUM(E24:E29)</f>
        <v>0</v>
      </c>
      <c r="F30" s="334">
        <f>SUM(F24:F29)</f>
        <v>0</v>
      </c>
      <c r="G30" s="334">
        <f>SUM(G24:G29)</f>
        <v>0</v>
      </c>
    </row>
    <row r="31" spans="1:7" ht="12.75" customHeight="1">
      <c r="A31" s="432" t="s">
        <v>180</v>
      </c>
      <c r="B31" s="433"/>
      <c r="C31" s="433"/>
      <c r="D31" s="433"/>
      <c r="E31" s="433"/>
      <c r="F31" s="433"/>
      <c r="G31" s="433"/>
    </row>
    <row r="32" spans="1:7" ht="12.75">
      <c r="A32" s="63">
        <v>5.1</v>
      </c>
      <c r="B32" s="64" t="s">
        <v>27</v>
      </c>
      <c r="C32" s="335">
        <f>SUM(C33:C34)</f>
        <v>0</v>
      </c>
      <c r="D32" s="335">
        <f>SUM(D33:D34)</f>
        <v>0</v>
      </c>
      <c r="E32" s="335">
        <f>SUM(E33:E34)</f>
        <v>0</v>
      </c>
      <c r="F32" s="335">
        <f>SUM(F33:F34)</f>
        <v>0</v>
      </c>
      <c r="G32" s="335">
        <f>SUM(G33:G34)</f>
        <v>0</v>
      </c>
    </row>
    <row r="33" spans="1:7" ht="12.75">
      <c r="A33" s="65" t="s">
        <v>86</v>
      </c>
      <c r="B33" s="66" t="s">
        <v>28</v>
      </c>
      <c r="C33" s="336"/>
      <c r="D33" s="333">
        <f>ROUND(C33*19%,2)</f>
        <v>0</v>
      </c>
      <c r="E33" s="333">
        <f>C33+D33</f>
        <v>0</v>
      </c>
      <c r="F33" s="333">
        <v>0</v>
      </c>
      <c r="G33" s="333">
        <f>E33+F33</f>
        <v>0</v>
      </c>
    </row>
    <row r="34" spans="1:7" ht="12.75">
      <c r="A34" s="65" t="s">
        <v>87</v>
      </c>
      <c r="B34" s="66" t="s">
        <v>29</v>
      </c>
      <c r="C34" s="336"/>
      <c r="D34" s="333">
        <f>ROUND(C34*19%,2)</f>
        <v>0</v>
      </c>
      <c r="E34" s="333">
        <f>C34+D34</f>
        <v>0</v>
      </c>
      <c r="F34" s="333">
        <v>0</v>
      </c>
      <c r="G34" s="333">
        <f>E34+F34</f>
        <v>0</v>
      </c>
    </row>
    <row r="35" spans="1:7" ht="12.75">
      <c r="A35" s="67">
        <v>5.2</v>
      </c>
      <c r="B35" s="68" t="s">
        <v>30</v>
      </c>
      <c r="C35" s="335">
        <f>SUM(C36:C41)</f>
        <v>0</v>
      </c>
      <c r="D35" s="335">
        <f>SUM(D36:D41)</f>
        <v>0</v>
      </c>
      <c r="E35" s="335">
        <f>SUM(E36:E41)</f>
        <v>0</v>
      </c>
      <c r="F35" s="335">
        <f>SUM(F36:F41)</f>
        <v>0</v>
      </c>
      <c r="G35" s="335">
        <f>SUM(G36:G41)</f>
        <v>0</v>
      </c>
    </row>
    <row r="36" spans="1:7" ht="22.5">
      <c r="A36" s="69" t="s">
        <v>88</v>
      </c>
      <c r="B36" s="62" t="s">
        <v>168</v>
      </c>
      <c r="C36" s="336"/>
      <c r="D36" s="333">
        <f aca="true" t="shared" si="6" ref="D36:D41">ROUND(C36*19%,2)</f>
        <v>0</v>
      </c>
      <c r="E36" s="333">
        <f aca="true" t="shared" si="7" ref="E36:E41">C36+D36</f>
        <v>0</v>
      </c>
      <c r="F36" s="333">
        <v>0</v>
      </c>
      <c r="G36" s="333">
        <f aca="true" t="shared" si="8" ref="G36:G41">E36+F36</f>
        <v>0</v>
      </c>
    </row>
    <row r="37" spans="1:7" ht="12.75">
      <c r="A37" s="69" t="s">
        <v>89</v>
      </c>
      <c r="B37" s="70" t="s">
        <v>98</v>
      </c>
      <c r="C37" s="336"/>
      <c r="D37" s="333">
        <f t="shared" si="6"/>
        <v>0</v>
      </c>
      <c r="E37" s="333">
        <f t="shared" si="7"/>
        <v>0</v>
      </c>
      <c r="F37" s="333">
        <v>0</v>
      </c>
      <c r="G37" s="333">
        <f>E37+F37</f>
        <v>0</v>
      </c>
    </row>
    <row r="38" spans="1:7" ht="12.75">
      <c r="A38" s="69" t="s">
        <v>90</v>
      </c>
      <c r="B38" s="70" t="s">
        <v>95</v>
      </c>
      <c r="C38" s="336"/>
      <c r="D38" s="333">
        <f t="shared" si="6"/>
        <v>0</v>
      </c>
      <c r="E38" s="333">
        <f t="shared" si="7"/>
        <v>0</v>
      </c>
      <c r="F38" s="333">
        <v>0</v>
      </c>
      <c r="G38" s="333">
        <f t="shared" si="8"/>
        <v>0</v>
      </c>
    </row>
    <row r="39" spans="1:7" ht="33.75">
      <c r="A39" s="69" t="s">
        <v>91</v>
      </c>
      <c r="B39" s="70" t="s">
        <v>96</v>
      </c>
      <c r="C39" s="336"/>
      <c r="D39" s="333">
        <f t="shared" si="6"/>
        <v>0</v>
      </c>
      <c r="E39" s="333">
        <f t="shared" si="7"/>
        <v>0</v>
      </c>
      <c r="F39" s="333">
        <v>0</v>
      </c>
      <c r="G39" s="333">
        <f t="shared" si="8"/>
        <v>0</v>
      </c>
    </row>
    <row r="40" spans="1:7" ht="12.75">
      <c r="A40" s="69" t="s">
        <v>93</v>
      </c>
      <c r="B40" s="70" t="s">
        <v>92</v>
      </c>
      <c r="C40" s="336"/>
      <c r="D40" s="333">
        <f t="shared" si="6"/>
        <v>0</v>
      </c>
      <c r="E40" s="333">
        <f t="shared" si="7"/>
        <v>0</v>
      </c>
      <c r="F40" s="333">
        <v>0</v>
      </c>
      <c r="G40" s="333">
        <f t="shared" si="8"/>
        <v>0</v>
      </c>
    </row>
    <row r="41" spans="1:7" ht="22.5">
      <c r="A41" s="69" t="s">
        <v>94</v>
      </c>
      <c r="B41" s="70" t="s">
        <v>99</v>
      </c>
      <c r="C41" s="336"/>
      <c r="D41" s="333">
        <f t="shared" si="6"/>
        <v>0</v>
      </c>
      <c r="E41" s="333">
        <f t="shared" si="7"/>
        <v>0</v>
      </c>
      <c r="F41" s="333">
        <v>0</v>
      </c>
      <c r="G41" s="333">
        <f t="shared" si="8"/>
        <v>0</v>
      </c>
    </row>
    <row r="42" spans="1:7" ht="21">
      <c r="A42" s="71">
        <v>5.3</v>
      </c>
      <c r="B42" s="72" t="s">
        <v>198</v>
      </c>
      <c r="C42" s="335"/>
      <c r="D42" s="335">
        <v>0</v>
      </c>
      <c r="E42" s="335"/>
      <c r="F42" s="337"/>
      <c r="G42" s="337"/>
    </row>
    <row r="43" spans="1:7" ht="12.75">
      <c r="A43" s="47"/>
      <c r="B43" s="31" t="s">
        <v>31</v>
      </c>
      <c r="C43" s="334">
        <f>C32+C35+C42</f>
        <v>0</v>
      </c>
      <c r="D43" s="334">
        <f>D32+D35+D42</f>
        <v>0</v>
      </c>
      <c r="E43" s="334">
        <f>E32+E35+E42</f>
        <v>0</v>
      </c>
      <c r="F43" s="334">
        <f>F32+F35+F42</f>
        <v>0</v>
      </c>
      <c r="G43" s="334">
        <f>G32+G35+G42</f>
        <v>0</v>
      </c>
    </row>
    <row r="44" spans="1:7" ht="12.75" customHeight="1">
      <c r="A44" s="432" t="s">
        <v>128</v>
      </c>
      <c r="B44" s="433"/>
      <c r="C44" s="433"/>
      <c r="D44" s="433"/>
      <c r="E44" s="433"/>
      <c r="F44" s="433"/>
      <c r="G44" s="433"/>
    </row>
    <row r="45" spans="1:7" ht="12.75">
      <c r="A45" s="48" t="s">
        <v>181</v>
      </c>
      <c r="B45" s="32" t="s">
        <v>131</v>
      </c>
      <c r="C45" s="336"/>
      <c r="D45" s="333">
        <f>ROUND(C45*19%,2)</f>
        <v>0</v>
      </c>
      <c r="E45" s="333">
        <f>C45+D45</f>
        <v>0</v>
      </c>
      <c r="F45" s="333">
        <v>0</v>
      </c>
      <c r="G45" s="333">
        <f>E45+F45</f>
        <v>0</v>
      </c>
    </row>
    <row r="46" spans="1:7" ht="12.75">
      <c r="A46" s="48" t="s">
        <v>182</v>
      </c>
      <c r="B46" s="30" t="s">
        <v>183</v>
      </c>
      <c r="C46" s="336"/>
      <c r="D46" s="333">
        <f>ROUND(C46*19%,2)</f>
        <v>0</v>
      </c>
      <c r="E46" s="333">
        <f>C46+D46</f>
        <v>0</v>
      </c>
      <c r="F46" s="333">
        <v>0</v>
      </c>
      <c r="G46" s="333">
        <f>E46+F46</f>
        <v>0</v>
      </c>
    </row>
    <row r="47" spans="1:7" ht="22.5">
      <c r="A47" s="48" t="s">
        <v>184</v>
      </c>
      <c r="B47" s="34" t="s">
        <v>185</v>
      </c>
      <c r="C47" s="336"/>
      <c r="D47" s="333">
        <f>ROUND(C47*19%,2)</f>
        <v>0</v>
      </c>
      <c r="E47" s="333">
        <f>C47+D47</f>
        <v>0</v>
      </c>
      <c r="F47" s="333">
        <v>0</v>
      </c>
      <c r="G47" s="333">
        <f>E47+F47</f>
        <v>0</v>
      </c>
    </row>
    <row r="48" spans="1:7" ht="12.75">
      <c r="A48" s="47"/>
      <c r="B48" s="31" t="s">
        <v>34</v>
      </c>
      <c r="C48" s="334">
        <f>SUM(C45:C47)</f>
        <v>0</v>
      </c>
      <c r="D48" s="334">
        <f>SUM(D45:D47)</f>
        <v>0</v>
      </c>
      <c r="E48" s="334">
        <f>SUM(E45:E47)</f>
        <v>0</v>
      </c>
      <c r="F48" s="334">
        <f>SUM(F45:F47)</f>
        <v>0</v>
      </c>
      <c r="G48" s="334">
        <f>SUM(G45:G47)</f>
        <v>0</v>
      </c>
    </row>
    <row r="49" spans="1:7" ht="12.75" customHeight="1">
      <c r="A49" s="432" t="s">
        <v>186</v>
      </c>
      <c r="B49" s="433"/>
      <c r="C49" s="433"/>
      <c r="D49" s="433"/>
      <c r="E49" s="433"/>
      <c r="F49" s="433"/>
      <c r="G49" s="433"/>
    </row>
    <row r="50" spans="1:7" ht="12.75">
      <c r="A50" s="48" t="s">
        <v>187</v>
      </c>
      <c r="B50" s="1" t="s">
        <v>32</v>
      </c>
      <c r="C50" s="336"/>
      <c r="D50" s="333">
        <f>ROUND(C50*19%,2)</f>
        <v>0</v>
      </c>
      <c r="E50" s="333">
        <f>C50+D50</f>
        <v>0</v>
      </c>
      <c r="F50" s="333">
        <v>0</v>
      </c>
      <c r="G50" s="333">
        <f>E50+F50</f>
        <v>0</v>
      </c>
    </row>
    <row r="51" spans="1:7" ht="12.75">
      <c r="A51" s="48" t="s">
        <v>188</v>
      </c>
      <c r="B51" s="2" t="s">
        <v>33</v>
      </c>
      <c r="C51" s="336"/>
      <c r="D51" s="333">
        <f>ROUND(C51*19%,2)</f>
        <v>0</v>
      </c>
      <c r="E51" s="333">
        <f>C51+D51</f>
        <v>0</v>
      </c>
      <c r="F51" s="333">
        <v>0</v>
      </c>
      <c r="G51" s="333">
        <f>E51+F51</f>
        <v>0</v>
      </c>
    </row>
    <row r="52" spans="1:7" ht="12.75">
      <c r="A52" s="52"/>
      <c r="B52" s="31" t="s">
        <v>189</v>
      </c>
      <c r="C52" s="334">
        <f>SUM(C50:C51)</f>
        <v>0</v>
      </c>
      <c r="D52" s="334">
        <f>SUM(D50:D51)</f>
        <v>0</v>
      </c>
      <c r="E52" s="334">
        <f>SUM(E50:E51)</f>
        <v>0</v>
      </c>
      <c r="F52" s="334">
        <f>SUM(F50:F51)</f>
        <v>0</v>
      </c>
      <c r="G52" s="334">
        <f>SUM(G50:G51)</f>
        <v>0</v>
      </c>
    </row>
    <row r="53" spans="1:7" ht="12.75">
      <c r="A53" s="53"/>
      <c r="B53" s="36" t="s">
        <v>161</v>
      </c>
      <c r="C53" s="338">
        <f>C11+C14+C22+C30+C48+C52</f>
        <v>0</v>
      </c>
      <c r="D53" s="338">
        <f>D11+D14+D22+D30+D48+D52</f>
        <v>0</v>
      </c>
      <c r="E53" s="338">
        <f>E11+E14+E22+E30+E48+E52</f>
        <v>0</v>
      </c>
      <c r="F53" s="338">
        <f>F11+F14+F22+F30+F48+F52</f>
        <v>0</v>
      </c>
      <c r="G53" s="338">
        <f>G11+G14+G22+G30+G48+G52</f>
        <v>0</v>
      </c>
    </row>
    <row r="54" spans="1:7" ht="14.25">
      <c r="A54" s="10"/>
      <c r="B54" s="37"/>
      <c r="C54" s="339"/>
      <c r="D54" s="339"/>
      <c r="E54" s="339"/>
      <c r="F54" s="339"/>
      <c r="G54" s="339"/>
    </row>
    <row r="55" spans="1:7" ht="14.25">
      <c r="A55" s="10"/>
      <c r="B55" s="37"/>
      <c r="C55" s="339"/>
      <c r="D55" s="339"/>
      <c r="E55" s="339"/>
      <c r="F55" s="339"/>
      <c r="G55" s="339"/>
    </row>
    <row r="56" spans="1:7" ht="14.25">
      <c r="A56" s="38" t="s">
        <v>190</v>
      </c>
      <c r="B56" s="38" t="s">
        <v>191</v>
      </c>
      <c r="C56" s="340" t="s">
        <v>192</v>
      </c>
      <c r="D56" s="339"/>
      <c r="E56" s="339"/>
      <c r="F56" s="339"/>
      <c r="G56" s="339"/>
    </row>
    <row r="57" spans="1:7" ht="14.25">
      <c r="A57" s="54" t="s">
        <v>193</v>
      </c>
      <c r="B57" s="39" t="s">
        <v>247</v>
      </c>
      <c r="C57" s="40">
        <f>G53</f>
        <v>0</v>
      </c>
      <c r="D57" s="339"/>
      <c r="E57" s="339"/>
      <c r="F57" s="339"/>
      <c r="G57" s="339"/>
    </row>
    <row r="58" spans="1:7" ht="14.25">
      <c r="A58" s="55" t="s">
        <v>194</v>
      </c>
      <c r="B58" s="41" t="s">
        <v>246</v>
      </c>
      <c r="C58" s="42">
        <f>C53</f>
        <v>0</v>
      </c>
      <c r="D58" s="339"/>
      <c r="E58" s="339"/>
      <c r="F58" s="339"/>
      <c r="G58" s="339"/>
    </row>
    <row r="59" spans="1:7" ht="14.25">
      <c r="A59" s="55" t="s">
        <v>195</v>
      </c>
      <c r="B59" s="41" t="s">
        <v>237</v>
      </c>
      <c r="C59" s="42">
        <f>D53</f>
        <v>0</v>
      </c>
      <c r="D59" s="339"/>
      <c r="E59" s="339"/>
      <c r="F59" s="339"/>
      <c r="G59" s="339"/>
    </row>
    <row r="60" spans="1:7" ht="14.25">
      <c r="A60" s="55" t="s">
        <v>196</v>
      </c>
      <c r="B60" s="41" t="s">
        <v>242</v>
      </c>
      <c r="C60" s="42">
        <f>F53</f>
        <v>0</v>
      </c>
      <c r="D60" s="339"/>
      <c r="E60" s="339"/>
      <c r="F60" s="339"/>
      <c r="G60" s="339"/>
    </row>
  </sheetData>
  <sheetProtection/>
  <mergeCells count="10">
    <mergeCell ref="A23:G23"/>
    <mergeCell ref="A31:G31"/>
    <mergeCell ref="A44:G44"/>
    <mergeCell ref="A49:G49"/>
    <mergeCell ref="A4:A5"/>
    <mergeCell ref="B4:B5"/>
    <mergeCell ref="A7:G7"/>
    <mergeCell ref="A2:G2"/>
    <mergeCell ref="A12:G12"/>
    <mergeCell ref="A15:G15"/>
  </mergeCells>
  <hyperlinks>
    <hyperlink ref="B25" r:id="rId1" display="C:\Documents and Settings\adriana.pantiru\My Documents\deviz general.xls - buget!_ftn2#RANGE!_ftn2"/>
    <hyperlink ref="B26" r:id="rId2" display="C:\Documents and Settings\adriana.pantiru\My Documents\deviz general.xls - buget!_ftn2#RANGE!_ftn2"/>
  </hyperlinks>
  <printOptions/>
  <pageMargins left="1.09" right="0.26" top="0.7480314960629921" bottom="0.7480314960629921" header="0.31496062992125984" footer="0.31496062992125984"/>
  <pageSetup horizontalDpi="600" verticalDpi="600" orientation="portrait" paperSize="9" scale="75" r:id="rId5"/>
  <legacyDrawing r:id="rId4"/>
</worksheet>
</file>

<file path=xl/worksheets/sheet14.xml><?xml version="1.0" encoding="utf-8"?>
<worksheet xmlns="http://schemas.openxmlformats.org/spreadsheetml/2006/main" xmlns:r="http://schemas.openxmlformats.org/officeDocument/2006/relationships">
  <dimension ref="A1:U51"/>
  <sheetViews>
    <sheetView zoomScalePageLayoutView="0" workbookViewId="0" topLeftCell="A25">
      <selection activeCell="L49" sqref="L49"/>
    </sheetView>
  </sheetViews>
  <sheetFormatPr defaultColWidth="9.140625" defaultRowHeight="15"/>
  <cols>
    <col min="8" max="9" width="12.57421875" style="0" bestFit="1" customWidth="1"/>
  </cols>
  <sheetData>
    <row r="1" spans="2:9" ht="21.75">
      <c r="B1" s="494" t="s">
        <v>299</v>
      </c>
      <c r="C1" s="495"/>
      <c r="D1" s="496"/>
      <c r="E1" s="496"/>
      <c r="F1" s="496"/>
      <c r="G1" s="496"/>
      <c r="H1" s="496"/>
      <c r="I1" s="496"/>
    </row>
    <row r="2" spans="2:9" ht="21.75">
      <c r="B2" s="497"/>
      <c r="C2" s="495"/>
      <c r="D2" s="496"/>
      <c r="E2" s="496"/>
      <c r="F2" s="496"/>
      <c r="G2" s="496"/>
      <c r="H2" s="496"/>
      <c r="I2" s="496"/>
    </row>
    <row r="3" spans="2:9" ht="21.75">
      <c r="B3" s="497" t="s">
        <v>300</v>
      </c>
      <c r="C3" s="495"/>
      <c r="D3" s="496"/>
      <c r="E3" s="496"/>
      <c r="F3" s="496"/>
      <c r="G3" s="496"/>
      <c r="H3" s="496"/>
      <c r="I3" s="496"/>
    </row>
    <row r="4" spans="2:9" ht="21.75">
      <c r="B4" s="497" t="s">
        <v>301</v>
      </c>
      <c r="C4" s="495"/>
      <c r="D4" s="496"/>
      <c r="E4" s="496"/>
      <c r="F4" s="496"/>
      <c r="G4" s="496"/>
      <c r="H4" s="496"/>
      <c r="I4" s="496"/>
    </row>
    <row r="5" spans="2:9" ht="21.75">
      <c r="B5" s="497" t="s">
        <v>331</v>
      </c>
      <c r="C5" s="495"/>
      <c r="D5" s="496"/>
      <c r="E5" s="496"/>
      <c r="F5" s="496"/>
      <c r="G5" s="496"/>
      <c r="H5" s="496"/>
      <c r="I5" s="496"/>
    </row>
    <row r="6" spans="2:9" ht="21.75">
      <c r="B6" s="497" t="s">
        <v>332</v>
      </c>
      <c r="C6" s="495"/>
      <c r="D6" s="496"/>
      <c r="E6" s="496"/>
      <c r="F6" s="496"/>
      <c r="G6" s="496"/>
      <c r="H6" s="496"/>
      <c r="I6" s="496"/>
    </row>
    <row r="7" spans="2:3" ht="18">
      <c r="B7" s="497"/>
      <c r="C7" s="495"/>
    </row>
    <row r="8" spans="2:3" ht="18">
      <c r="B8" s="497"/>
      <c r="C8" s="495"/>
    </row>
    <row r="9" spans="2:13" ht="18">
      <c r="B9" s="498" t="s">
        <v>302</v>
      </c>
      <c r="C9" s="499"/>
      <c r="D9" s="500" t="s">
        <v>333</v>
      </c>
      <c r="E9" s="500"/>
      <c r="F9" s="500"/>
      <c r="G9" s="500"/>
      <c r="H9" s="500"/>
      <c r="I9" s="500"/>
      <c r="J9" s="500"/>
      <c r="K9" s="500"/>
      <c r="L9" s="500"/>
      <c r="M9" s="500"/>
    </row>
    <row r="10" spans="2:13" ht="18">
      <c r="B10" s="501" t="s">
        <v>303</v>
      </c>
      <c r="C10" s="502"/>
      <c r="D10" s="500" t="s">
        <v>333</v>
      </c>
      <c r="E10" s="500"/>
      <c r="F10" s="500"/>
      <c r="G10" s="500"/>
      <c r="H10" s="500"/>
      <c r="I10" s="500"/>
      <c r="J10" s="500"/>
      <c r="K10" s="500"/>
      <c r="L10" s="500"/>
      <c r="M10" s="500"/>
    </row>
    <row r="11" spans="2:13" ht="15" customHeight="1">
      <c r="B11" s="503" t="s">
        <v>304</v>
      </c>
      <c r="C11" s="504"/>
      <c r="D11" s="500" t="s">
        <v>333</v>
      </c>
      <c r="E11" s="500"/>
      <c r="F11" s="500"/>
      <c r="G11" s="500"/>
      <c r="H11" s="500"/>
      <c r="I11" s="500"/>
      <c r="J11" s="500"/>
      <c r="K11" s="500"/>
      <c r="L11" s="500"/>
      <c r="M11" s="500"/>
    </row>
    <row r="12" spans="2:13" ht="18">
      <c r="B12" s="501" t="s">
        <v>305</v>
      </c>
      <c r="C12" s="502"/>
      <c r="D12" s="500" t="s">
        <v>333</v>
      </c>
      <c r="E12" s="500"/>
      <c r="F12" s="500"/>
      <c r="G12" s="500"/>
      <c r="H12" s="500"/>
      <c r="I12" s="500"/>
      <c r="J12" s="500"/>
      <c r="K12" s="500"/>
      <c r="L12" s="500"/>
      <c r="M12" s="500"/>
    </row>
    <row r="13" spans="2:13" ht="18">
      <c r="B13" s="505" t="s">
        <v>306</v>
      </c>
      <c r="C13" s="506"/>
      <c r="D13" s="500" t="s">
        <v>333</v>
      </c>
      <c r="E13" s="500"/>
      <c r="F13" s="500"/>
      <c r="G13" s="500"/>
      <c r="H13" s="500"/>
      <c r="I13" s="500"/>
      <c r="J13" s="500"/>
      <c r="K13" s="500"/>
      <c r="L13" s="500"/>
      <c r="M13" s="500"/>
    </row>
    <row r="14" ht="14.25">
      <c r="C14" s="507"/>
    </row>
    <row r="15" spans="3:21" ht="14.25">
      <c r="C15" s="507"/>
      <c r="N15" s="508" t="s">
        <v>330</v>
      </c>
      <c r="O15" s="508"/>
      <c r="P15" s="508"/>
      <c r="Q15" s="508"/>
      <c r="R15" s="508"/>
      <c r="S15" s="508"/>
      <c r="T15" s="508"/>
      <c r="U15" s="508"/>
    </row>
    <row r="16" spans="2:21" ht="14.25">
      <c r="B16" s="509" t="s">
        <v>307</v>
      </c>
      <c r="C16" s="510"/>
      <c r="D16" s="510"/>
      <c r="E16" s="510"/>
      <c r="F16" s="510"/>
      <c r="G16" s="510"/>
      <c r="H16" s="510"/>
      <c r="I16" s="510"/>
      <c r="J16" s="510"/>
      <c r="K16" s="510"/>
      <c r="L16" s="510"/>
      <c r="M16" s="511"/>
      <c r="N16" s="509" t="s">
        <v>308</v>
      </c>
      <c r="O16" s="510"/>
      <c r="P16" s="510"/>
      <c r="Q16" s="510"/>
      <c r="R16" s="510"/>
      <c r="S16" s="510"/>
      <c r="T16" s="510"/>
      <c r="U16" s="510"/>
    </row>
    <row r="17" spans="2:21" ht="35.25" customHeight="1">
      <c r="B17" s="512" t="s">
        <v>50</v>
      </c>
      <c r="C17" s="513" t="s">
        <v>309</v>
      </c>
      <c r="D17" s="512" t="s">
        <v>150</v>
      </c>
      <c r="E17" s="512" t="s">
        <v>155</v>
      </c>
      <c r="F17" s="514" t="s">
        <v>310</v>
      </c>
      <c r="G17" s="515"/>
      <c r="H17" s="512" t="s">
        <v>311</v>
      </c>
      <c r="I17" s="512"/>
      <c r="J17" s="512" t="s">
        <v>312</v>
      </c>
      <c r="K17" s="512"/>
      <c r="L17" s="512" t="s">
        <v>313</v>
      </c>
      <c r="M17" s="512"/>
      <c r="N17" s="516" t="s">
        <v>314</v>
      </c>
      <c r="O17" s="517" t="s">
        <v>315</v>
      </c>
      <c r="P17" s="516" t="s">
        <v>316</v>
      </c>
      <c r="Q17" s="516" t="s">
        <v>317</v>
      </c>
      <c r="R17" s="516" t="s">
        <v>318</v>
      </c>
      <c r="S17" s="516" t="s">
        <v>319</v>
      </c>
      <c r="T17" s="516" t="s">
        <v>320</v>
      </c>
      <c r="U17" s="516" t="s">
        <v>321</v>
      </c>
    </row>
    <row r="18" spans="2:21" ht="42.75" customHeight="1">
      <c r="B18" s="512"/>
      <c r="C18" s="513"/>
      <c r="D18" s="512"/>
      <c r="E18" s="512"/>
      <c r="F18" s="514"/>
      <c r="G18" s="515" t="s">
        <v>147</v>
      </c>
      <c r="H18" s="515" t="s">
        <v>322</v>
      </c>
      <c r="I18" s="515" t="s">
        <v>323</v>
      </c>
      <c r="J18" s="515" t="s">
        <v>324</v>
      </c>
      <c r="K18" s="518" t="s">
        <v>325</v>
      </c>
      <c r="L18" s="515" t="s">
        <v>324</v>
      </c>
      <c r="M18" s="518" t="s">
        <v>325</v>
      </c>
      <c r="N18" s="516"/>
      <c r="O18" s="517"/>
      <c r="P18" s="516"/>
      <c r="Q18" s="516"/>
      <c r="R18" s="516"/>
      <c r="S18" s="516"/>
      <c r="T18" s="516"/>
      <c r="U18" s="516"/>
    </row>
    <row r="19" spans="2:21" ht="14.25">
      <c r="B19" s="564"/>
      <c r="C19" s="564"/>
      <c r="D19" s="542"/>
      <c r="E19" s="542"/>
      <c r="F19" s="542"/>
      <c r="G19" s="542"/>
      <c r="H19" s="542"/>
      <c r="I19" s="542"/>
      <c r="J19" s="542"/>
      <c r="K19" s="542"/>
      <c r="L19" s="542"/>
      <c r="M19" s="542"/>
      <c r="N19" s="563"/>
      <c r="O19" s="563"/>
      <c r="P19" s="563"/>
      <c r="Q19" s="565"/>
      <c r="R19" s="563"/>
      <c r="S19" s="563"/>
      <c r="T19" s="563"/>
      <c r="U19" s="563"/>
    </row>
    <row r="20" spans="1:21" ht="14.25">
      <c r="A20" s="521"/>
      <c r="B20" s="522"/>
      <c r="C20" s="523"/>
      <c r="D20" s="524"/>
      <c r="E20" s="524"/>
      <c r="F20" s="525"/>
      <c r="G20" s="525"/>
      <c r="H20" s="526"/>
      <c r="I20" s="524"/>
      <c r="J20" s="524"/>
      <c r="K20" s="524"/>
      <c r="L20" s="524"/>
      <c r="M20" s="522"/>
      <c r="N20" s="534"/>
      <c r="O20" s="534"/>
      <c r="P20" s="566"/>
      <c r="Q20" s="565"/>
      <c r="R20" s="567"/>
      <c r="S20" s="567"/>
      <c r="T20" s="567"/>
      <c r="U20" s="567"/>
    </row>
    <row r="21" spans="1:21" ht="14.25">
      <c r="A21" s="521"/>
      <c r="B21" s="522"/>
      <c r="C21" s="527"/>
      <c r="D21" s="524"/>
      <c r="E21" s="524"/>
      <c r="F21" s="525"/>
      <c r="G21" s="525"/>
      <c r="H21" s="526"/>
      <c r="I21" s="524"/>
      <c r="J21" s="524"/>
      <c r="K21" s="524"/>
      <c r="L21" s="524"/>
      <c r="M21" s="522"/>
      <c r="N21" s="534"/>
      <c r="O21" s="534"/>
      <c r="P21" s="534"/>
      <c r="Q21" s="565"/>
      <c r="R21" s="567"/>
      <c r="S21" s="567"/>
      <c r="T21" s="567"/>
      <c r="U21" s="567"/>
    </row>
    <row r="22" spans="2:21" ht="14.25">
      <c r="B22" s="522"/>
      <c r="C22" s="527"/>
      <c r="D22" s="524"/>
      <c r="E22" s="524"/>
      <c r="F22" s="525"/>
      <c r="G22" s="525"/>
      <c r="H22" s="526"/>
      <c r="I22" s="524"/>
      <c r="J22" s="524"/>
      <c r="K22" s="524"/>
      <c r="L22" s="524"/>
      <c r="M22" s="522"/>
      <c r="N22" s="534"/>
      <c r="O22" s="534"/>
      <c r="P22" s="534"/>
      <c r="Q22" s="565"/>
      <c r="R22" s="567"/>
      <c r="S22" s="567"/>
      <c r="T22" s="567"/>
      <c r="U22" s="567"/>
    </row>
    <row r="23" spans="2:21" ht="14.25">
      <c r="B23" s="522"/>
      <c r="C23" s="527"/>
      <c r="D23" s="524"/>
      <c r="E23" s="524"/>
      <c r="F23" s="525"/>
      <c r="G23" s="525"/>
      <c r="H23" s="526"/>
      <c r="I23" s="524"/>
      <c r="J23" s="524"/>
      <c r="K23" s="524"/>
      <c r="L23" s="524"/>
      <c r="M23" s="524"/>
      <c r="N23" s="534"/>
      <c r="O23" s="534"/>
      <c r="P23" s="534"/>
      <c r="Q23" s="565"/>
      <c r="R23" s="567"/>
      <c r="S23" s="567"/>
      <c r="T23" s="567"/>
      <c r="U23" s="567"/>
    </row>
    <row r="24" spans="2:21" ht="14.25">
      <c r="B24" s="522"/>
      <c r="C24" s="527"/>
      <c r="D24" s="524"/>
      <c r="E24" s="524"/>
      <c r="F24" s="528"/>
      <c r="G24" s="525"/>
      <c r="H24" s="526"/>
      <c r="I24" s="524"/>
      <c r="J24" s="524"/>
      <c r="K24" s="529"/>
      <c r="L24" s="524"/>
      <c r="M24" s="524"/>
      <c r="N24" s="534"/>
      <c r="O24" s="534"/>
      <c r="P24" s="534"/>
      <c r="Q24" s="565"/>
      <c r="R24" s="567"/>
      <c r="S24" s="567"/>
      <c r="T24" s="567"/>
      <c r="U24" s="567"/>
    </row>
    <row r="25" spans="2:21" ht="14.25">
      <c r="B25" s="522"/>
      <c r="C25" s="527"/>
      <c r="D25" s="524"/>
      <c r="E25" s="524"/>
      <c r="F25" s="528"/>
      <c r="G25" s="525"/>
      <c r="H25" s="526"/>
      <c r="I25" s="524"/>
      <c r="J25" s="524"/>
      <c r="K25" s="529"/>
      <c r="L25" s="524"/>
      <c r="M25" s="524"/>
      <c r="N25" s="534"/>
      <c r="O25" s="534"/>
      <c r="P25" s="534"/>
      <c r="Q25" s="565"/>
      <c r="R25" s="567"/>
      <c r="S25" s="567"/>
      <c r="T25" s="567"/>
      <c r="U25" s="567"/>
    </row>
    <row r="26" spans="2:21" ht="14.25">
      <c r="B26" s="522"/>
      <c r="C26" s="527"/>
      <c r="D26" s="524"/>
      <c r="E26" s="524"/>
      <c r="F26" s="528"/>
      <c r="G26" s="525"/>
      <c r="H26" s="526"/>
      <c r="I26" s="524"/>
      <c r="J26" s="524"/>
      <c r="K26" s="529"/>
      <c r="L26" s="524"/>
      <c r="M26" s="522"/>
      <c r="N26" s="534"/>
      <c r="O26" s="534"/>
      <c r="P26" s="534"/>
      <c r="Q26" s="565"/>
      <c r="R26" s="567"/>
      <c r="S26" s="567"/>
      <c r="T26" s="567"/>
      <c r="U26" s="567"/>
    </row>
    <row r="27" spans="2:21" ht="14.25">
      <c r="B27" s="522"/>
      <c r="C27" s="535"/>
      <c r="D27" s="522"/>
      <c r="E27" s="522"/>
      <c r="F27" s="526"/>
      <c r="G27" s="526"/>
      <c r="H27" s="526"/>
      <c r="I27" s="522"/>
      <c r="J27" s="522"/>
      <c r="K27" s="522"/>
      <c r="L27" s="522"/>
      <c r="M27" s="522"/>
      <c r="N27" s="568"/>
      <c r="O27" s="569"/>
      <c r="P27" s="569"/>
      <c r="Q27" s="569"/>
      <c r="R27" s="568"/>
      <c r="S27" s="569"/>
      <c r="T27" s="569"/>
      <c r="U27" s="569"/>
    </row>
    <row r="28" spans="2:21" ht="14.25">
      <c r="B28" s="524"/>
      <c r="C28" s="537" t="s">
        <v>326</v>
      </c>
      <c r="D28" s="538"/>
      <c r="E28" s="538"/>
      <c r="F28" s="539"/>
      <c r="G28" s="540">
        <f>SUM(G20:G27)</f>
        <v>0</v>
      </c>
      <c r="H28" s="540">
        <f>SUM(H20:H27)</f>
        <v>0</v>
      </c>
      <c r="I28" s="540">
        <f>SUM(I20:I27)</f>
        <v>0</v>
      </c>
      <c r="J28" s="532"/>
      <c r="K28" s="533"/>
      <c r="L28" s="522"/>
      <c r="M28" s="522"/>
      <c r="N28" s="522"/>
      <c r="O28" s="534"/>
      <c r="P28" s="534"/>
      <c r="Q28" s="570"/>
      <c r="R28" s="571"/>
      <c r="S28" s="571"/>
      <c r="T28" s="571"/>
      <c r="U28" s="571"/>
    </row>
    <row r="29" spans="2:21" ht="14.25">
      <c r="B29" s="524"/>
      <c r="C29" s="531"/>
      <c r="D29" s="524"/>
      <c r="E29" s="524"/>
      <c r="H29" s="524"/>
      <c r="I29" s="524"/>
      <c r="J29" s="532"/>
      <c r="K29" s="533"/>
      <c r="L29" s="522"/>
      <c r="M29" s="522"/>
      <c r="N29" s="533"/>
      <c r="O29" s="534"/>
      <c r="P29" s="534"/>
      <c r="Q29" s="570"/>
      <c r="R29" s="571"/>
      <c r="S29" s="571"/>
      <c r="T29" s="571"/>
      <c r="U29" s="571"/>
    </row>
    <row r="30" spans="2:21" ht="14.25">
      <c r="B30" s="541" t="s">
        <v>327</v>
      </c>
      <c r="C30" s="541"/>
      <c r="D30" s="542"/>
      <c r="E30" s="542"/>
      <c r="F30" s="542"/>
      <c r="G30" s="543"/>
      <c r="H30" s="542"/>
      <c r="I30" s="542"/>
      <c r="J30" s="542"/>
      <c r="K30" s="542"/>
      <c r="L30" s="542"/>
      <c r="M30" s="542"/>
      <c r="N30" s="575"/>
      <c r="O30" s="575"/>
      <c r="P30" s="575"/>
      <c r="Q30" s="575"/>
      <c r="R30" s="575"/>
      <c r="S30" s="575"/>
      <c r="T30" s="575"/>
      <c r="U30" s="575"/>
    </row>
    <row r="31" spans="2:21" ht="14.25" customHeight="1">
      <c r="B31" s="524"/>
      <c r="C31" s="523"/>
      <c r="D31" s="524"/>
      <c r="E31" s="544"/>
      <c r="F31" s="525"/>
      <c r="G31" s="525"/>
      <c r="H31" s="524"/>
      <c r="I31" s="525"/>
      <c r="J31" s="524"/>
      <c r="K31" s="524"/>
      <c r="L31" s="524"/>
      <c r="M31" s="524"/>
      <c r="N31" s="572"/>
      <c r="O31" s="572"/>
      <c r="P31" s="573"/>
      <c r="Q31" s="570"/>
      <c r="R31" s="574"/>
      <c r="S31" s="574"/>
      <c r="T31" s="574"/>
      <c r="U31" s="574"/>
    </row>
    <row r="32" spans="2:21" ht="14.25">
      <c r="B32" s="524"/>
      <c r="C32" s="523"/>
      <c r="D32" s="524"/>
      <c r="E32" s="524"/>
      <c r="F32" s="525"/>
      <c r="G32" s="525"/>
      <c r="H32" s="524"/>
      <c r="I32" s="525"/>
      <c r="J32" s="524"/>
      <c r="K32" s="524"/>
      <c r="L32" s="524"/>
      <c r="M32" s="524"/>
      <c r="N32" s="572"/>
      <c r="O32" s="572"/>
      <c r="P32" s="573"/>
      <c r="Q32" s="570"/>
      <c r="R32" s="574"/>
      <c r="S32" s="574"/>
      <c r="T32" s="574"/>
      <c r="U32" s="574"/>
    </row>
    <row r="33" spans="2:21" ht="14.25">
      <c r="B33" s="524"/>
      <c r="C33" s="523"/>
      <c r="D33" s="524"/>
      <c r="E33" s="524"/>
      <c r="F33" s="525"/>
      <c r="G33" s="525"/>
      <c r="H33" s="524"/>
      <c r="I33" s="525"/>
      <c r="J33" s="524"/>
      <c r="K33" s="524"/>
      <c r="L33" s="524"/>
      <c r="M33" s="524"/>
      <c r="N33" s="572"/>
      <c r="O33" s="572"/>
      <c r="P33" s="573"/>
      <c r="Q33" s="570"/>
      <c r="R33" s="574"/>
      <c r="S33" s="574"/>
      <c r="T33" s="574"/>
      <c r="U33" s="574"/>
    </row>
    <row r="34" spans="1:21" ht="14.25">
      <c r="A34" s="456"/>
      <c r="B34" s="524"/>
      <c r="C34" s="523"/>
      <c r="D34" s="524"/>
      <c r="E34" s="524"/>
      <c r="F34" s="525"/>
      <c r="G34" s="525"/>
      <c r="H34" s="524"/>
      <c r="I34" s="525"/>
      <c r="J34" s="524"/>
      <c r="K34" s="524"/>
      <c r="L34" s="524"/>
      <c r="M34" s="524"/>
      <c r="N34" s="572"/>
      <c r="O34" s="572"/>
      <c r="P34" s="573"/>
      <c r="Q34" s="570"/>
      <c r="R34" s="574"/>
      <c r="S34" s="574"/>
      <c r="T34" s="574"/>
      <c r="U34" s="574"/>
    </row>
    <row r="35" spans="2:21" ht="14.25">
      <c r="B35" s="524"/>
      <c r="C35" s="523"/>
      <c r="D35" s="524"/>
      <c r="E35" s="524"/>
      <c r="F35" s="525"/>
      <c r="G35" s="525"/>
      <c r="H35" s="524"/>
      <c r="I35" s="525"/>
      <c r="J35" s="524"/>
      <c r="K35" s="524"/>
      <c r="L35" s="524"/>
      <c r="M35" s="524"/>
      <c r="N35" s="572"/>
      <c r="O35" s="572"/>
      <c r="P35" s="573"/>
      <c r="Q35" s="570"/>
      <c r="R35" s="574"/>
      <c r="S35" s="574"/>
      <c r="T35" s="574"/>
      <c r="U35" s="574"/>
    </row>
    <row r="36" spans="2:21" ht="14.25">
      <c r="B36" s="524"/>
      <c r="C36" s="523"/>
      <c r="D36" s="524"/>
      <c r="E36" s="524"/>
      <c r="F36" s="525"/>
      <c r="G36" s="525"/>
      <c r="H36" s="524"/>
      <c r="I36" s="525"/>
      <c r="J36" s="524"/>
      <c r="K36" s="525"/>
      <c r="L36" s="524"/>
      <c r="M36" s="528"/>
      <c r="N36" s="572"/>
      <c r="O36" s="572"/>
      <c r="P36" s="573"/>
      <c r="Q36" s="570"/>
      <c r="R36" s="574"/>
      <c r="S36" s="574"/>
      <c r="T36" s="574"/>
      <c r="U36" s="574"/>
    </row>
    <row r="37" spans="1:21" ht="14.25">
      <c r="A37" s="521"/>
      <c r="B37" s="545"/>
      <c r="C37" s="546"/>
      <c r="D37" s="524"/>
      <c r="E37" s="545"/>
      <c r="F37" s="547"/>
      <c r="G37" s="547"/>
      <c r="H37" s="545"/>
      <c r="I37" s="525"/>
      <c r="J37" s="524"/>
      <c r="K37" s="525"/>
      <c r="L37" s="524"/>
      <c r="M37" s="529"/>
      <c r="N37" s="572"/>
      <c r="O37" s="572"/>
      <c r="P37" s="573"/>
      <c r="Q37" s="570"/>
      <c r="R37" s="574"/>
      <c r="S37" s="574"/>
      <c r="T37" s="574"/>
      <c r="U37" s="574"/>
    </row>
    <row r="38" spans="1:21" ht="14.25">
      <c r="A38" s="521"/>
      <c r="B38" s="524"/>
      <c r="C38" s="527"/>
      <c r="D38" s="524"/>
      <c r="E38" s="524"/>
      <c r="F38" s="525"/>
      <c r="G38" s="525"/>
      <c r="H38" s="524"/>
      <c r="I38" s="525"/>
      <c r="J38" s="524"/>
      <c r="K38" s="529"/>
      <c r="L38" s="524"/>
      <c r="M38" s="529"/>
      <c r="N38" s="572"/>
      <c r="O38" s="572"/>
      <c r="P38" s="573"/>
      <c r="Q38" s="570"/>
      <c r="R38" s="574"/>
      <c r="S38" s="574"/>
      <c r="T38" s="574"/>
      <c r="U38" s="574"/>
    </row>
    <row r="39" spans="1:21" ht="14.25">
      <c r="A39" s="521"/>
      <c r="B39" s="524"/>
      <c r="C39" s="548" t="s">
        <v>328</v>
      </c>
      <c r="D39" s="549"/>
      <c r="E39" s="550"/>
      <c r="F39" s="525"/>
      <c r="G39" s="540">
        <f>SUM(G31:G38)</f>
        <v>0</v>
      </c>
      <c r="H39" s="540">
        <f>SUM(H31:H38)</f>
        <v>0</v>
      </c>
      <c r="I39" s="540">
        <f>SUM(I31:I38)</f>
        <v>0</v>
      </c>
      <c r="J39" s="524"/>
      <c r="K39" s="524"/>
      <c r="L39" s="524"/>
      <c r="M39" s="524"/>
      <c r="N39" s="524"/>
      <c r="O39" s="524"/>
      <c r="P39" s="524"/>
      <c r="Q39" s="524"/>
      <c r="R39" s="524"/>
      <c r="S39" s="524"/>
      <c r="T39" s="524"/>
      <c r="U39" s="524"/>
    </row>
    <row r="40" spans="2:21" ht="14.25">
      <c r="B40" s="541" t="s">
        <v>43</v>
      </c>
      <c r="C40" s="541"/>
      <c r="D40" s="542"/>
      <c r="E40" s="542"/>
      <c r="F40" s="542"/>
      <c r="G40" s="542"/>
      <c r="H40" s="542"/>
      <c r="I40" s="542"/>
      <c r="J40" s="542"/>
      <c r="K40" s="542"/>
      <c r="L40" s="542"/>
      <c r="M40" s="542"/>
      <c r="N40" s="519"/>
      <c r="O40" s="519"/>
      <c r="P40" s="519"/>
      <c r="Q40" s="519"/>
      <c r="R40" s="519"/>
      <c r="S40" s="519"/>
      <c r="T40" s="519"/>
      <c r="U40" s="520"/>
    </row>
    <row r="41" spans="2:21" ht="15">
      <c r="B41" s="524"/>
      <c r="C41" s="530"/>
      <c r="D41" s="524"/>
      <c r="E41" s="536"/>
      <c r="F41" s="525"/>
      <c r="G41" s="525"/>
      <c r="H41" s="524"/>
      <c r="I41" s="525"/>
      <c r="J41" s="524"/>
      <c r="K41" s="525"/>
      <c r="L41" s="524"/>
      <c r="M41" s="525"/>
      <c r="N41" s="551"/>
      <c r="O41" s="552"/>
      <c r="P41" s="553"/>
      <c r="Q41" s="551"/>
      <c r="R41" s="554"/>
      <c r="S41" s="554"/>
      <c r="T41" s="554"/>
      <c r="U41" s="554"/>
    </row>
    <row r="42" spans="2:21" ht="15">
      <c r="B42" s="524"/>
      <c r="C42" s="530"/>
      <c r="D42" s="524"/>
      <c r="E42" s="524"/>
      <c r="F42" s="525"/>
      <c r="G42" s="525"/>
      <c r="H42" s="524"/>
      <c r="I42" s="525"/>
      <c r="J42" s="524"/>
      <c r="K42" s="525"/>
      <c r="L42" s="524"/>
      <c r="M42" s="525"/>
      <c r="N42" s="551"/>
      <c r="O42" s="551"/>
      <c r="P42" s="555"/>
      <c r="Q42" s="551"/>
      <c r="R42" s="554"/>
      <c r="S42" s="554"/>
      <c r="T42" s="554"/>
      <c r="U42" s="554"/>
    </row>
    <row r="43" spans="2:21" ht="15">
      <c r="B43" s="524"/>
      <c r="C43" s="530"/>
      <c r="D43" s="524"/>
      <c r="E43" s="524"/>
      <c r="F43" s="525"/>
      <c r="G43" s="525"/>
      <c r="H43" s="524"/>
      <c r="I43" s="525"/>
      <c r="J43" s="524"/>
      <c r="K43" s="525"/>
      <c r="L43" s="524"/>
      <c r="M43" s="525"/>
      <c r="N43" s="556"/>
      <c r="O43" s="551"/>
      <c r="P43" s="555"/>
      <c r="Q43" s="551"/>
      <c r="R43" s="557"/>
      <c r="S43" s="557"/>
      <c r="T43" s="557"/>
      <c r="U43" s="557"/>
    </row>
    <row r="44" spans="1:21" ht="14.25">
      <c r="A44" s="456"/>
      <c r="B44" s="524"/>
      <c r="C44" s="558" t="s">
        <v>329</v>
      </c>
      <c r="D44" s="559"/>
      <c r="E44" s="559"/>
      <c r="F44" s="560"/>
      <c r="G44" s="540">
        <f>SUM(G41:G43)</f>
        <v>0</v>
      </c>
      <c r="H44" s="540">
        <f>SUM(H41:H43)</f>
        <v>0</v>
      </c>
      <c r="I44" s="540">
        <f>SUM(I41:I43)</f>
        <v>0</v>
      </c>
      <c r="J44" s="524"/>
      <c r="K44" s="524"/>
      <c r="L44" s="524"/>
      <c r="M44" s="524"/>
      <c r="N44" s="524"/>
      <c r="O44" s="524"/>
      <c r="P44" s="561"/>
      <c r="Q44" s="561"/>
      <c r="R44" s="561"/>
      <c r="S44" s="561"/>
      <c r="T44" s="561"/>
      <c r="U44" s="562"/>
    </row>
    <row r="47" spans="2:4" ht="14.25">
      <c r="B47" s="38" t="s">
        <v>190</v>
      </c>
      <c r="C47" s="38" t="s">
        <v>191</v>
      </c>
      <c r="D47" s="340" t="s">
        <v>192</v>
      </c>
    </row>
    <row r="48" spans="2:4" ht="54.75">
      <c r="B48" s="54" t="s">
        <v>193</v>
      </c>
      <c r="C48" s="39" t="s">
        <v>247</v>
      </c>
      <c r="D48" s="40">
        <f>H44</f>
        <v>0</v>
      </c>
    </row>
    <row r="49" spans="2:4" ht="54.75">
      <c r="B49" s="55" t="s">
        <v>194</v>
      </c>
      <c r="C49" s="41" t="s">
        <v>246</v>
      </c>
      <c r="D49" s="42">
        <f>D44</f>
        <v>0</v>
      </c>
    </row>
    <row r="50" spans="2:4" ht="27">
      <c r="B50" s="55" t="s">
        <v>195</v>
      </c>
      <c r="C50" s="41" t="s">
        <v>237</v>
      </c>
      <c r="D50" s="42">
        <f>E44</f>
        <v>0</v>
      </c>
    </row>
    <row r="51" spans="2:4" ht="69">
      <c r="B51" s="55" t="s">
        <v>196</v>
      </c>
      <c r="C51" s="41" t="s">
        <v>242</v>
      </c>
      <c r="D51" s="42">
        <f>G44</f>
        <v>0</v>
      </c>
    </row>
  </sheetData>
  <sheetProtection/>
  <mergeCells count="34">
    <mergeCell ref="C39:E39"/>
    <mergeCell ref="B40:C40"/>
    <mergeCell ref="C44:F44"/>
    <mergeCell ref="B30:C30"/>
    <mergeCell ref="C28:F28"/>
    <mergeCell ref="R17:R18"/>
    <mergeCell ref="S17:S18"/>
    <mergeCell ref="T17:T18"/>
    <mergeCell ref="U17:U18"/>
    <mergeCell ref="J17:K17"/>
    <mergeCell ref="L17:M17"/>
    <mergeCell ref="N17:N18"/>
    <mergeCell ref="O17:O18"/>
    <mergeCell ref="P17:P18"/>
    <mergeCell ref="Q17:Q18"/>
    <mergeCell ref="B17:B18"/>
    <mergeCell ref="C17:C18"/>
    <mergeCell ref="D17:D18"/>
    <mergeCell ref="E17:E18"/>
    <mergeCell ref="F17:F18"/>
    <mergeCell ref="H17:I17"/>
    <mergeCell ref="B12:C12"/>
    <mergeCell ref="D12:M12"/>
    <mergeCell ref="B13:C13"/>
    <mergeCell ref="D13:M13"/>
    <mergeCell ref="N15:U15"/>
    <mergeCell ref="B16:M16"/>
    <mergeCell ref="N16:U16"/>
    <mergeCell ref="B9:C9"/>
    <mergeCell ref="D9:M9"/>
    <mergeCell ref="B10:C10"/>
    <mergeCell ref="D10:M10"/>
    <mergeCell ref="B11:C11"/>
    <mergeCell ref="D11:M1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AE50"/>
  <sheetViews>
    <sheetView zoomScalePageLayoutView="0" workbookViewId="0" topLeftCell="A1">
      <selection activeCell="J15" sqref="J15"/>
    </sheetView>
  </sheetViews>
  <sheetFormatPr defaultColWidth="11.421875" defaultRowHeight="15"/>
  <cols>
    <col min="1" max="1" width="6.7109375" style="0" customWidth="1"/>
    <col min="2" max="2" width="28.140625" style="0" customWidth="1"/>
    <col min="3" max="6" width="18.7109375" style="0" customWidth="1"/>
  </cols>
  <sheetData>
    <row r="2" spans="2:31" ht="14.25">
      <c r="B2" s="454" t="s">
        <v>258</v>
      </c>
      <c r="C2" s="455"/>
      <c r="D2" s="455"/>
      <c r="E2" s="455"/>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row>
    <row r="3" spans="2:31" ht="14.25">
      <c r="B3" s="454" t="s">
        <v>259</v>
      </c>
      <c r="C3" s="455"/>
      <c r="D3" s="457"/>
      <c r="E3" s="458"/>
      <c r="F3" s="459"/>
      <c r="G3" s="459"/>
      <c r="H3" s="459"/>
      <c r="I3" s="459"/>
      <c r="J3" s="459"/>
      <c r="K3" s="460"/>
      <c r="L3" s="461"/>
      <c r="M3" s="461"/>
      <c r="N3" s="461"/>
      <c r="O3" s="461"/>
      <c r="P3" s="461"/>
      <c r="Q3" s="461"/>
      <c r="R3" s="461"/>
      <c r="S3" s="461"/>
      <c r="T3" s="461"/>
      <c r="U3" s="461"/>
      <c r="V3" s="461"/>
      <c r="W3" s="461"/>
      <c r="X3" s="461"/>
      <c r="Y3" s="461"/>
      <c r="Z3" s="461"/>
      <c r="AA3" s="461"/>
      <c r="AB3" s="461"/>
      <c r="AC3" s="461"/>
      <c r="AD3" s="461"/>
      <c r="AE3" s="461"/>
    </row>
    <row r="4" spans="2:5" ht="14.25">
      <c r="B4" s="454" t="s">
        <v>260</v>
      </c>
      <c r="C4" s="455"/>
      <c r="D4" s="462"/>
      <c r="E4" s="462"/>
    </row>
    <row r="5" spans="2:5" ht="14.25">
      <c r="B5" s="454" t="s">
        <v>261</v>
      </c>
      <c r="C5" s="463"/>
      <c r="D5" s="455" t="s">
        <v>197</v>
      </c>
      <c r="E5" s="462"/>
    </row>
    <row r="6" spans="2:5" ht="14.25">
      <c r="B6" s="455"/>
      <c r="C6" s="463"/>
      <c r="D6" s="455"/>
      <c r="E6" s="462"/>
    </row>
    <row r="7" spans="2:4" ht="14.25">
      <c r="B7" s="456"/>
      <c r="C7" s="464"/>
      <c r="D7" s="456"/>
    </row>
    <row r="8" ht="15">
      <c r="B8" s="465"/>
    </row>
    <row r="9" spans="2:6" ht="16.5">
      <c r="B9" s="466" t="s">
        <v>262</v>
      </c>
      <c r="C9" s="466"/>
      <c r="D9" s="466"/>
      <c r="E9" s="466"/>
      <c r="F9" s="466"/>
    </row>
    <row r="10" spans="2:6" ht="24.75" customHeight="1">
      <c r="B10" s="466" t="s">
        <v>263</v>
      </c>
      <c r="C10" s="466"/>
      <c r="D10" s="466"/>
      <c r="E10" s="466"/>
      <c r="F10" s="466"/>
    </row>
    <row r="11" ht="18" thickBot="1">
      <c r="B11" s="467"/>
    </row>
    <row r="12" spans="2:6" ht="34.5" customHeight="1" thickBot="1">
      <c r="B12" s="468" t="s">
        <v>264</v>
      </c>
      <c r="C12" s="469" t="s">
        <v>265</v>
      </c>
      <c r="D12" s="470"/>
      <c r="E12" s="468" t="s">
        <v>266</v>
      </c>
      <c r="F12" s="471" t="s">
        <v>267</v>
      </c>
    </row>
    <row r="13" spans="2:6" ht="36.75" customHeight="1" thickBot="1">
      <c r="B13" s="472"/>
      <c r="C13" s="473" t="s">
        <v>268</v>
      </c>
      <c r="D13" s="473" t="s">
        <v>269</v>
      </c>
      <c r="E13" s="472"/>
      <c r="F13" s="473" t="s">
        <v>197</v>
      </c>
    </row>
    <row r="14" spans="2:6" ht="15" thickBot="1">
      <c r="B14" s="474" t="s">
        <v>270</v>
      </c>
      <c r="C14" s="475"/>
      <c r="D14" s="475"/>
      <c r="E14" s="475"/>
      <c r="F14" s="476"/>
    </row>
    <row r="15" spans="2:6" ht="15" thickBot="1">
      <c r="B15" s="477" t="s">
        <v>193</v>
      </c>
      <c r="C15" s="478" t="s">
        <v>271</v>
      </c>
      <c r="D15" s="478" t="s">
        <v>271</v>
      </c>
      <c r="E15" s="479" t="e">
        <f>F15/$F$27</f>
        <v>#DIV/0!</v>
      </c>
      <c r="F15" s="480"/>
    </row>
    <row r="16" spans="2:6" ht="15" thickBot="1">
      <c r="B16" s="477" t="s">
        <v>272</v>
      </c>
      <c r="C16" s="478" t="s">
        <v>273</v>
      </c>
      <c r="D16" s="478" t="s">
        <v>274</v>
      </c>
      <c r="E16" s="479" t="e">
        <f>F16/$F$27</f>
        <v>#DIV/0!</v>
      </c>
      <c r="F16" s="480"/>
    </row>
    <row r="17" spans="2:6" ht="15" thickBot="1">
      <c r="B17" s="477" t="s">
        <v>275</v>
      </c>
      <c r="C17" s="478" t="s">
        <v>276</v>
      </c>
      <c r="D17" s="478" t="s">
        <v>277</v>
      </c>
      <c r="E17" s="479" t="e">
        <f>F17/$F$27</f>
        <v>#DIV/0!</v>
      </c>
      <c r="F17" s="480"/>
    </row>
    <row r="18" spans="2:6" ht="15" thickBot="1">
      <c r="B18" s="477" t="s">
        <v>278</v>
      </c>
      <c r="C18" s="478" t="s">
        <v>279</v>
      </c>
      <c r="D18" s="478" t="s">
        <v>280</v>
      </c>
      <c r="E18" s="479" t="e">
        <f>F18/$F$27</f>
        <v>#DIV/0!</v>
      </c>
      <c r="F18" s="480"/>
    </row>
    <row r="19" spans="2:6" ht="15" thickBot="1">
      <c r="B19" s="477"/>
      <c r="C19" s="478"/>
      <c r="D19" s="478"/>
      <c r="E19" s="478"/>
      <c r="F19" s="478"/>
    </row>
    <row r="20" spans="2:6" ht="15" thickBot="1">
      <c r="B20" s="481" t="s">
        <v>281</v>
      </c>
      <c r="C20" s="482"/>
      <c r="D20" s="483"/>
      <c r="E20" s="484" t="e">
        <f>SUM(E15:E19)</f>
        <v>#DIV/0!</v>
      </c>
      <c r="F20" s="485">
        <f>SUM(F15:F19)</f>
        <v>0</v>
      </c>
    </row>
    <row r="21" spans="2:6" ht="15" thickBot="1">
      <c r="B21" s="474" t="s">
        <v>282</v>
      </c>
      <c r="C21" s="475"/>
      <c r="D21" s="475"/>
      <c r="E21" s="475"/>
      <c r="F21" s="476"/>
    </row>
    <row r="22" spans="2:6" ht="15" thickBot="1">
      <c r="B22" s="477" t="s">
        <v>193</v>
      </c>
      <c r="C22" s="478" t="s">
        <v>283</v>
      </c>
      <c r="D22" s="478" t="s">
        <v>284</v>
      </c>
      <c r="E22" s="479" t="e">
        <f>F22/$F$27</f>
        <v>#DIV/0!</v>
      </c>
      <c r="F22" s="480"/>
    </row>
    <row r="23" spans="2:6" ht="15" thickBot="1">
      <c r="B23" s="477" t="s">
        <v>272</v>
      </c>
      <c r="C23" s="478" t="s">
        <v>285</v>
      </c>
      <c r="D23" s="478" t="s">
        <v>286</v>
      </c>
      <c r="E23" s="479" t="e">
        <f>F23/$F$27</f>
        <v>#DIV/0!</v>
      </c>
      <c r="F23" s="480"/>
    </row>
    <row r="24" spans="2:6" ht="15" thickBot="1">
      <c r="B24" s="477" t="s">
        <v>275</v>
      </c>
      <c r="C24" s="478" t="s">
        <v>287</v>
      </c>
      <c r="D24" s="478" t="s">
        <v>288</v>
      </c>
      <c r="E24" s="479" t="e">
        <f>F24/$F$27</f>
        <v>#DIV/0!</v>
      </c>
      <c r="F24" s="480"/>
    </row>
    <row r="25" spans="2:6" ht="15" thickBot="1">
      <c r="B25" s="477" t="s">
        <v>278</v>
      </c>
      <c r="C25" s="478" t="s">
        <v>289</v>
      </c>
      <c r="D25" s="478" t="s">
        <v>290</v>
      </c>
      <c r="E25" s="479" t="e">
        <f>F25/$F$27</f>
        <v>#DIV/0!</v>
      </c>
      <c r="F25" s="480"/>
    </row>
    <row r="26" spans="2:6" ht="15" thickBot="1">
      <c r="B26" s="481" t="s">
        <v>291</v>
      </c>
      <c r="C26" s="482"/>
      <c r="D26" s="483"/>
      <c r="E26" s="484" t="e">
        <f>SUM(E22:E25)</f>
        <v>#DIV/0!</v>
      </c>
      <c r="F26" s="486">
        <f>SUM(F22:F25)</f>
        <v>0</v>
      </c>
    </row>
    <row r="27" spans="2:6" ht="15.75" thickBot="1">
      <c r="B27" s="487" t="s">
        <v>292</v>
      </c>
      <c r="C27" s="488"/>
      <c r="D27" s="489"/>
      <c r="E27" s="490">
        <v>1</v>
      </c>
      <c r="F27" s="491">
        <f>F20+F26</f>
        <v>0</v>
      </c>
    </row>
    <row r="28" ht="15">
      <c r="B28" s="492" t="s">
        <v>293</v>
      </c>
    </row>
    <row r="29" ht="15">
      <c r="B29" s="492"/>
    </row>
    <row r="30" ht="15">
      <c r="B30" s="492"/>
    </row>
    <row r="31" ht="15">
      <c r="B31" s="492"/>
    </row>
    <row r="32" ht="14.25">
      <c r="B32" s="493" t="s">
        <v>294</v>
      </c>
    </row>
    <row r="33" ht="14.25">
      <c r="B33" s="493" t="s">
        <v>295</v>
      </c>
    </row>
    <row r="34" ht="14.25">
      <c r="B34" s="493"/>
    </row>
    <row r="35" ht="14.25">
      <c r="B35" s="493" t="s">
        <v>296</v>
      </c>
    </row>
    <row r="36" spans="2:3" ht="14.25">
      <c r="B36" s="493" t="s">
        <v>297</v>
      </c>
      <c r="C36" s="493"/>
    </row>
    <row r="37" spans="2:3" ht="15">
      <c r="B37" s="493" t="s">
        <v>298</v>
      </c>
      <c r="C37" s="492"/>
    </row>
    <row r="38" ht="14.25">
      <c r="B38" s="493"/>
    </row>
    <row r="41" ht="15">
      <c r="B41" s="492"/>
    </row>
    <row r="42" ht="15">
      <c r="B42" s="492"/>
    </row>
    <row r="43" ht="15">
      <c r="B43" s="492"/>
    </row>
    <row r="44" ht="15">
      <c r="B44" s="492"/>
    </row>
    <row r="45" ht="15">
      <c r="B45" s="492"/>
    </row>
    <row r="46" ht="15">
      <c r="B46" s="492"/>
    </row>
    <row r="47" ht="15">
      <c r="B47" s="492"/>
    </row>
    <row r="48" ht="15">
      <c r="B48" s="492"/>
    </row>
    <row r="49" ht="15">
      <c r="B49" s="492"/>
    </row>
    <row r="50" ht="15">
      <c r="B50" s="492"/>
    </row>
  </sheetData>
  <sheetProtection/>
  <mergeCells count="8">
    <mergeCell ref="B14:F14"/>
    <mergeCell ref="B21:F21"/>
    <mergeCell ref="K3:AE3"/>
    <mergeCell ref="B9:F9"/>
    <mergeCell ref="B10:F10"/>
    <mergeCell ref="B12:B13"/>
    <mergeCell ref="C12:D12"/>
    <mergeCell ref="E12:E13"/>
  </mergeCells>
  <hyperlinks>
    <hyperlink ref="C13" r:id="rId1" display="applewebdata://99A0A86C-A0A2-48C0-8216-0862C235BFE6/ - _ftn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tint="-0.4999699890613556"/>
  </sheetPr>
  <dimension ref="A1:G95"/>
  <sheetViews>
    <sheetView zoomScale="125" zoomScaleNormal="125" zoomScalePageLayoutView="0" workbookViewId="0" topLeftCell="A1">
      <pane ySplit="7" topLeftCell="A23" activePane="bottomLeft" state="frozen"/>
      <selection pane="topLeft" activeCell="D58" sqref="D58"/>
      <selection pane="bottomLeft" activeCell="A1" sqref="A1:E1"/>
    </sheetView>
  </sheetViews>
  <sheetFormatPr defaultColWidth="11.421875" defaultRowHeight="15"/>
  <cols>
    <col min="1" max="1" width="5.8515625" style="201" customWidth="1"/>
    <col min="2" max="2" width="46.28125" style="201" customWidth="1"/>
    <col min="3" max="3" width="18.57421875" style="203" customWidth="1"/>
    <col min="4" max="5" width="18.421875" style="203" customWidth="1"/>
    <col min="6" max="16384" width="11.421875" style="217" customWidth="1"/>
  </cols>
  <sheetData>
    <row r="1" spans="1:5" ht="35.25" customHeight="1">
      <c r="A1" s="368" t="s">
        <v>221</v>
      </c>
      <c r="B1" s="369"/>
      <c r="C1" s="369"/>
      <c r="D1" s="369"/>
      <c r="E1" s="369"/>
    </row>
    <row r="2" spans="1:5" ht="13.5">
      <c r="A2" s="369" t="str">
        <f>'DG'!A4</f>
        <v>…………………………………..</v>
      </c>
      <c r="B2" s="369"/>
      <c r="C2" s="369"/>
      <c r="D2" s="369"/>
      <c r="E2" s="369"/>
    </row>
    <row r="3" spans="1:5" ht="14.25" thickBot="1">
      <c r="A3" s="149"/>
      <c r="B3" s="150"/>
      <c r="C3" s="151"/>
      <c r="D3" s="152"/>
      <c r="E3" s="152"/>
    </row>
    <row r="4" spans="1:5" ht="13.5">
      <c r="A4" s="351" t="s">
        <v>50</v>
      </c>
      <c r="B4" s="359" t="s">
        <v>1</v>
      </c>
      <c r="C4" s="108" t="s">
        <v>2</v>
      </c>
      <c r="D4" s="361" t="s">
        <v>4</v>
      </c>
      <c r="E4" s="108" t="s">
        <v>2</v>
      </c>
    </row>
    <row r="5" spans="1:5" ht="13.5">
      <c r="A5" s="349"/>
      <c r="B5" s="360"/>
      <c r="C5" s="109" t="s">
        <v>3</v>
      </c>
      <c r="D5" s="362"/>
      <c r="E5" s="109" t="s">
        <v>5</v>
      </c>
    </row>
    <row r="6" spans="1:5" ht="15" customHeight="1">
      <c r="A6" s="352"/>
      <c r="B6" s="360"/>
      <c r="C6" s="109" t="s">
        <v>211</v>
      </c>
      <c r="D6" s="109" t="s">
        <v>211</v>
      </c>
      <c r="E6" s="109" t="s">
        <v>211</v>
      </c>
    </row>
    <row r="7" spans="1:5" s="218" customFormat="1" ht="12.75" customHeight="1" thickBot="1">
      <c r="A7" s="103">
        <v>0</v>
      </c>
      <c r="B7" s="104">
        <v>1</v>
      </c>
      <c r="C7" s="105">
        <v>2</v>
      </c>
      <c r="D7" s="105">
        <v>3</v>
      </c>
      <c r="E7" s="105">
        <v>4</v>
      </c>
    </row>
    <row r="8" spans="1:5" ht="12.75" customHeight="1">
      <c r="A8" s="153"/>
      <c r="B8" s="154"/>
      <c r="C8" s="152"/>
      <c r="D8" s="152"/>
      <c r="E8" s="152"/>
    </row>
    <row r="9" spans="1:5" ht="12.75" customHeight="1" thickBot="1">
      <c r="A9" s="377" t="s">
        <v>42</v>
      </c>
      <c r="B9" s="377"/>
      <c r="C9" s="377"/>
      <c r="D9" s="377"/>
      <c r="E9" s="377"/>
    </row>
    <row r="10" spans="1:5" ht="12.75" customHeight="1" thickBot="1">
      <c r="A10" s="155"/>
      <c r="B10" s="156" t="s">
        <v>43</v>
      </c>
      <c r="C10" s="365"/>
      <c r="D10" s="366"/>
      <c r="E10" s="366"/>
    </row>
    <row r="11" spans="1:5" ht="12.75" customHeight="1">
      <c r="A11" s="157">
        <v>1</v>
      </c>
      <c r="B11" s="158" t="s">
        <v>54</v>
      </c>
      <c r="C11" s="114">
        <v>0</v>
      </c>
      <c r="D11" s="114">
        <f>ROUND(C11*19%,2)</f>
        <v>0</v>
      </c>
      <c r="E11" s="114">
        <f>C11+D11</f>
        <v>0</v>
      </c>
    </row>
    <row r="12" spans="1:5" ht="12.75" customHeight="1">
      <c r="A12" s="159">
        <v>2</v>
      </c>
      <c r="B12" s="160" t="s">
        <v>55</v>
      </c>
      <c r="C12" s="126">
        <v>0</v>
      </c>
      <c r="D12" s="114">
        <f aca="true" t="shared" si="0" ref="D12:D17">ROUND(C12*19%,2)</f>
        <v>0</v>
      </c>
      <c r="E12" s="114">
        <f aca="true" t="shared" si="1" ref="E12:E17">C12+D12</f>
        <v>0</v>
      </c>
    </row>
    <row r="13" spans="1:5" ht="12.75" customHeight="1">
      <c r="A13" s="159">
        <v>3</v>
      </c>
      <c r="B13" s="160" t="s">
        <v>56</v>
      </c>
      <c r="C13" s="126">
        <v>0</v>
      </c>
      <c r="D13" s="114">
        <f t="shared" si="0"/>
        <v>0</v>
      </c>
      <c r="E13" s="114">
        <f t="shared" si="1"/>
        <v>0</v>
      </c>
    </row>
    <row r="14" spans="1:5" ht="13.5" customHeight="1">
      <c r="A14" s="159">
        <v>4</v>
      </c>
      <c r="B14" s="160" t="s">
        <v>57</v>
      </c>
      <c r="C14" s="126">
        <v>0</v>
      </c>
      <c r="D14" s="114">
        <f t="shared" si="0"/>
        <v>0</v>
      </c>
      <c r="E14" s="114">
        <f t="shared" si="1"/>
        <v>0</v>
      </c>
    </row>
    <row r="15" spans="1:5" ht="13.5" customHeight="1">
      <c r="A15" s="159">
        <v>5</v>
      </c>
      <c r="B15" s="160" t="s">
        <v>58</v>
      </c>
      <c r="C15" s="126">
        <v>0</v>
      </c>
      <c r="D15" s="114">
        <f t="shared" si="0"/>
        <v>0</v>
      </c>
      <c r="E15" s="114">
        <f t="shared" si="1"/>
        <v>0</v>
      </c>
    </row>
    <row r="16" spans="1:5" ht="13.5">
      <c r="A16" s="159">
        <v>6</v>
      </c>
      <c r="B16" s="160" t="s">
        <v>44</v>
      </c>
      <c r="C16" s="126">
        <v>0</v>
      </c>
      <c r="D16" s="114">
        <f t="shared" si="0"/>
        <v>0</v>
      </c>
      <c r="E16" s="114">
        <f t="shared" si="1"/>
        <v>0</v>
      </c>
    </row>
    <row r="17" spans="1:5" ht="14.25" thickBot="1">
      <c r="A17" s="161">
        <v>7</v>
      </c>
      <c r="B17" s="162" t="s">
        <v>59</v>
      </c>
      <c r="C17" s="128">
        <v>0</v>
      </c>
      <c r="D17" s="114">
        <f t="shared" si="0"/>
        <v>0</v>
      </c>
      <c r="E17" s="114">
        <f t="shared" si="1"/>
        <v>0</v>
      </c>
    </row>
    <row r="18" spans="1:5" ht="15.75" customHeight="1" thickBot="1">
      <c r="A18" s="363" t="s">
        <v>67</v>
      </c>
      <c r="B18" s="364"/>
      <c r="C18" s="163">
        <f>SUM(C11:C17)</f>
        <v>0</v>
      </c>
      <c r="D18" s="163">
        <f>SUM(D11:D17)</f>
        <v>0</v>
      </c>
      <c r="E18" s="163">
        <f>SUM(E11:E17)</f>
        <v>0</v>
      </c>
    </row>
    <row r="19" spans="1:5" ht="13.5">
      <c r="A19" s="164"/>
      <c r="B19" s="165"/>
      <c r="C19" s="166"/>
      <c r="D19" s="166"/>
      <c r="E19" s="166"/>
    </row>
    <row r="20" spans="1:5" ht="13.5" customHeight="1" thickBot="1">
      <c r="A20" s="370" t="s">
        <v>68</v>
      </c>
      <c r="B20" s="370"/>
      <c r="C20" s="370"/>
      <c r="D20" s="370"/>
      <c r="E20" s="370"/>
    </row>
    <row r="21" spans="1:7" ht="13.5" customHeight="1" thickBot="1">
      <c r="A21" s="167"/>
      <c r="B21" s="168" t="s">
        <v>43</v>
      </c>
      <c r="C21" s="367"/>
      <c r="D21" s="367"/>
      <c r="E21" s="367"/>
      <c r="G21" s="201"/>
    </row>
    <row r="22" spans="1:5" ht="27">
      <c r="A22" s="157">
        <v>1</v>
      </c>
      <c r="B22" s="158" t="s">
        <v>60</v>
      </c>
      <c r="C22" s="114">
        <v>0</v>
      </c>
      <c r="D22" s="114">
        <f aca="true" t="shared" si="2" ref="D22:D29">ROUND(C22*19%,2)</f>
        <v>0</v>
      </c>
      <c r="E22" s="114">
        <f aca="true" t="shared" si="3" ref="E22:E29">C22+D22</f>
        <v>0</v>
      </c>
    </row>
    <row r="23" spans="1:5" ht="27">
      <c r="A23" s="159">
        <v>2</v>
      </c>
      <c r="B23" s="169" t="s">
        <v>61</v>
      </c>
      <c r="C23" s="114">
        <v>0</v>
      </c>
      <c r="D23" s="114">
        <f t="shared" si="2"/>
        <v>0</v>
      </c>
      <c r="E23" s="114">
        <f t="shared" si="3"/>
        <v>0</v>
      </c>
    </row>
    <row r="24" spans="1:5" ht="41.25">
      <c r="A24" s="159">
        <v>3</v>
      </c>
      <c r="B24" s="169" t="s">
        <v>82</v>
      </c>
      <c r="C24" s="114">
        <v>0</v>
      </c>
      <c r="D24" s="114">
        <f t="shared" si="2"/>
        <v>0</v>
      </c>
      <c r="E24" s="114">
        <f t="shared" si="3"/>
        <v>0</v>
      </c>
    </row>
    <row r="25" spans="1:5" ht="27">
      <c r="A25" s="159">
        <v>4</v>
      </c>
      <c r="B25" s="169" t="s">
        <v>62</v>
      </c>
      <c r="C25" s="114">
        <v>0</v>
      </c>
      <c r="D25" s="114">
        <f t="shared" si="2"/>
        <v>0</v>
      </c>
      <c r="E25" s="114">
        <f t="shared" si="3"/>
        <v>0</v>
      </c>
    </row>
    <row r="26" spans="1:5" ht="41.25">
      <c r="A26" s="159">
        <v>5</v>
      </c>
      <c r="B26" s="169" t="s">
        <v>63</v>
      </c>
      <c r="C26" s="114">
        <v>0</v>
      </c>
      <c r="D26" s="114">
        <f t="shared" si="2"/>
        <v>0</v>
      </c>
      <c r="E26" s="114">
        <f t="shared" si="3"/>
        <v>0</v>
      </c>
    </row>
    <row r="27" spans="1:5" ht="13.5">
      <c r="A27" s="159">
        <v>6</v>
      </c>
      <c r="B27" s="170" t="s">
        <v>64</v>
      </c>
      <c r="C27" s="114">
        <v>0</v>
      </c>
      <c r="D27" s="114">
        <f>ROUND(C27*19%,2)</f>
        <v>0</v>
      </c>
      <c r="E27" s="114">
        <f t="shared" si="3"/>
        <v>0</v>
      </c>
    </row>
    <row r="28" spans="1:5" ht="13.5" customHeight="1">
      <c r="A28" s="159">
        <v>7</v>
      </c>
      <c r="B28" s="169" t="s">
        <v>66</v>
      </c>
      <c r="C28" s="114">
        <v>0</v>
      </c>
      <c r="D28" s="114">
        <f t="shared" si="2"/>
        <v>0</v>
      </c>
      <c r="E28" s="114">
        <f t="shared" si="3"/>
        <v>0</v>
      </c>
    </row>
    <row r="29" spans="1:5" ht="13.5" customHeight="1" thickBot="1">
      <c r="A29" s="161">
        <v>8</v>
      </c>
      <c r="B29" s="171" t="s">
        <v>65</v>
      </c>
      <c r="C29" s="172">
        <v>0</v>
      </c>
      <c r="D29" s="114">
        <f t="shared" si="2"/>
        <v>0</v>
      </c>
      <c r="E29" s="114">
        <f t="shared" si="3"/>
        <v>0</v>
      </c>
    </row>
    <row r="30" spans="1:5" ht="15.75" customHeight="1" thickBot="1">
      <c r="A30" s="363" t="s">
        <v>69</v>
      </c>
      <c r="B30" s="364"/>
      <c r="C30" s="173">
        <f>SUM(C22:C29)</f>
        <v>0</v>
      </c>
      <c r="D30" s="173">
        <f>SUM(D22:D29)</f>
        <v>0</v>
      </c>
      <c r="E30" s="173">
        <f>SUM(E22:E29)</f>
        <v>0</v>
      </c>
    </row>
    <row r="31" spans="1:5" ht="13.5">
      <c r="A31" s="164"/>
      <c r="B31" s="165"/>
      <c r="C31" s="166"/>
      <c r="D31" s="166"/>
      <c r="E31" s="166"/>
    </row>
    <row r="32" spans="1:5" ht="14.25" thickBot="1">
      <c r="A32" s="370" t="s">
        <v>45</v>
      </c>
      <c r="B32" s="370"/>
      <c r="C32" s="370"/>
      <c r="D32" s="370"/>
      <c r="E32" s="370"/>
    </row>
    <row r="33" spans="1:5" ht="15.75" customHeight="1" thickBot="1">
      <c r="A33" s="167"/>
      <c r="B33" s="168" t="s">
        <v>43</v>
      </c>
      <c r="C33" s="367"/>
      <c r="D33" s="367"/>
      <c r="E33" s="367"/>
    </row>
    <row r="34" spans="1:5" ht="27">
      <c r="A34" s="174">
        <v>1</v>
      </c>
      <c r="B34" s="175" t="s">
        <v>72</v>
      </c>
      <c r="C34" s="176">
        <f>SUM(C35:C38)</f>
        <v>0</v>
      </c>
      <c r="D34" s="176">
        <f>SUM(D35:D38)</f>
        <v>0</v>
      </c>
      <c r="E34" s="176">
        <f>SUM(E35:E38)</f>
        <v>0</v>
      </c>
    </row>
    <row r="35" spans="1:5" ht="15" customHeight="1">
      <c r="A35" s="177">
        <v>1.1</v>
      </c>
      <c r="B35" s="178" t="s">
        <v>70</v>
      </c>
      <c r="C35" s="179">
        <v>0</v>
      </c>
      <c r="D35" s="114">
        <f aca="true" t="shared" si="4" ref="D35:D43">ROUND(C35*19%,2)</f>
        <v>0</v>
      </c>
      <c r="E35" s="114">
        <f aca="true" t="shared" si="5" ref="E35:E43">C35+D35</f>
        <v>0</v>
      </c>
    </row>
    <row r="36" spans="1:5" ht="13.5">
      <c r="A36" s="177">
        <v>1.2</v>
      </c>
      <c r="B36" s="180" t="s">
        <v>46</v>
      </c>
      <c r="C36" s="181">
        <v>0</v>
      </c>
      <c r="D36" s="114">
        <f t="shared" si="4"/>
        <v>0</v>
      </c>
      <c r="E36" s="114">
        <f t="shared" si="5"/>
        <v>0</v>
      </c>
    </row>
    <row r="37" spans="1:5" ht="13.5" customHeight="1">
      <c r="A37" s="177">
        <v>1.3</v>
      </c>
      <c r="B37" s="180" t="s">
        <v>47</v>
      </c>
      <c r="C37" s="181">
        <v>0</v>
      </c>
      <c r="D37" s="114">
        <f t="shared" si="4"/>
        <v>0</v>
      </c>
      <c r="E37" s="114">
        <f t="shared" si="5"/>
        <v>0</v>
      </c>
    </row>
    <row r="38" spans="1:5" ht="13.5" customHeight="1">
      <c r="A38" s="177">
        <v>1.4</v>
      </c>
      <c r="B38" s="178" t="s">
        <v>48</v>
      </c>
      <c r="C38" s="179">
        <v>0</v>
      </c>
      <c r="D38" s="114">
        <f t="shared" si="4"/>
        <v>0</v>
      </c>
      <c r="E38" s="114">
        <f t="shared" si="5"/>
        <v>0</v>
      </c>
    </row>
    <row r="39" spans="1:5" ht="13.5">
      <c r="A39" s="182">
        <v>2</v>
      </c>
      <c r="B39" s="183" t="s">
        <v>49</v>
      </c>
      <c r="C39" s="126">
        <v>0</v>
      </c>
      <c r="D39" s="114">
        <f t="shared" si="4"/>
        <v>0</v>
      </c>
      <c r="E39" s="114">
        <f t="shared" si="5"/>
        <v>0</v>
      </c>
    </row>
    <row r="40" spans="1:5" ht="27">
      <c r="A40" s="184">
        <v>3</v>
      </c>
      <c r="B40" s="183" t="s">
        <v>71</v>
      </c>
      <c r="C40" s="126">
        <v>0</v>
      </c>
      <c r="D40" s="114">
        <f t="shared" si="4"/>
        <v>0</v>
      </c>
      <c r="E40" s="114">
        <f t="shared" si="5"/>
        <v>0</v>
      </c>
    </row>
    <row r="41" spans="1:5" ht="27">
      <c r="A41" s="184">
        <v>4</v>
      </c>
      <c r="B41" s="185" t="s">
        <v>73</v>
      </c>
      <c r="C41" s="117">
        <v>0</v>
      </c>
      <c r="D41" s="114">
        <f t="shared" si="4"/>
        <v>0</v>
      </c>
      <c r="E41" s="114">
        <f t="shared" si="5"/>
        <v>0</v>
      </c>
    </row>
    <row r="42" spans="1:5" ht="13.5">
      <c r="A42" s="184">
        <v>5</v>
      </c>
      <c r="B42" s="186" t="s">
        <v>74</v>
      </c>
      <c r="C42" s="117">
        <v>0</v>
      </c>
      <c r="D42" s="114">
        <f t="shared" si="4"/>
        <v>0</v>
      </c>
      <c r="E42" s="114">
        <f t="shared" si="5"/>
        <v>0</v>
      </c>
    </row>
    <row r="43" spans="1:5" ht="14.25" thickBot="1">
      <c r="A43" s="187">
        <v>6</v>
      </c>
      <c r="B43" s="188" t="s">
        <v>75</v>
      </c>
      <c r="C43" s="128">
        <v>0</v>
      </c>
      <c r="D43" s="114">
        <f t="shared" si="4"/>
        <v>0</v>
      </c>
      <c r="E43" s="114">
        <f t="shared" si="5"/>
        <v>0</v>
      </c>
    </row>
    <row r="44" spans="1:5" ht="15.75" customHeight="1" thickBot="1">
      <c r="A44" s="363" t="s">
        <v>76</v>
      </c>
      <c r="B44" s="364"/>
      <c r="C44" s="163">
        <f>C34+C39+C40+C41+C42+C43</f>
        <v>0</v>
      </c>
      <c r="D44" s="163">
        <f>D34+D39+D40+D41+D42+D43</f>
        <v>0</v>
      </c>
      <c r="E44" s="163">
        <f>E34+E39+E40+E41+E42+E43</f>
        <v>0</v>
      </c>
    </row>
    <row r="45" spans="1:5" ht="13.5">
      <c r="A45" s="164"/>
      <c r="B45" s="165"/>
      <c r="C45" s="166"/>
      <c r="D45" s="166"/>
      <c r="E45" s="166"/>
    </row>
    <row r="46" spans="1:5" ht="14.25" thickBot="1">
      <c r="A46" s="370" t="s">
        <v>77</v>
      </c>
      <c r="B46" s="370"/>
      <c r="C46" s="370"/>
      <c r="D46" s="370"/>
      <c r="E46" s="370"/>
    </row>
    <row r="47" spans="1:5" ht="14.25" thickBot="1">
      <c r="A47" s="189"/>
      <c r="B47" s="190" t="s">
        <v>43</v>
      </c>
      <c r="C47" s="373"/>
      <c r="D47" s="374"/>
      <c r="E47" s="374"/>
    </row>
    <row r="48" spans="1:5" ht="27">
      <c r="A48" s="157">
        <v>1</v>
      </c>
      <c r="B48" s="158" t="s">
        <v>78</v>
      </c>
      <c r="C48" s="191">
        <v>0</v>
      </c>
      <c r="D48" s="114">
        <f>ROUND(C48*19%,2)</f>
        <v>0</v>
      </c>
      <c r="E48" s="114">
        <f>C48+D48</f>
        <v>0</v>
      </c>
    </row>
    <row r="49" spans="1:5" ht="27">
      <c r="A49" s="159">
        <v>2</v>
      </c>
      <c r="B49" s="160" t="s">
        <v>79</v>
      </c>
      <c r="C49" s="191">
        <v>0</v>
      </c>
      <c r="D49" s="114">
        <f>ROUND(C49*19%,2)</f>
        <v>0</v>
      </c>
      <c r="E49" s="114">
        <f>C49+D49</f>
        <v>0</v>
      </c>
    </row>
    <row r="50" spans="1:5" ht="15" customHeight="1">
      <c r="A50" s="159">
        <v>3</v>
      </c>
      <c r="B50" s="160" t="s">
        <v>80</v>
      </c>
      <c r="C50" s="191">
        <v>0</v>
      </c>
      <c r="D50" s="114">
        <f>ROUND(C50*19%,2)</f>
        <v>0</v>
      </c>
      <c r="E50" s="114">
        <f>C50+D50</f>
        <v>0</v>
      </c>
    </row>
    <row r="51" spans="1:5" ht="14.25" thickBot="1">
      <c r="A51" s="161">
        <v>4</v>
      </c>
      <c r="B51" s="162" t="s">
        <v>153</v>
      </c>
      <c r="C51" s="191">
        <v>0</v>
      </c>
      <c r="D51" s="114">
        <f>ROUND(C51*19%,2)</f>
        <v>0</v>
      </c>
      <c r="E51" s="114">
        <f>C51+D51</f>
        <v>0</v>
      </c>
    </row>
    <row r="52" spans="1:5" ht="12.75" customHeight="1" thickBot="1">
      <c r="A52" s="363" t="s">
        <v>51</v>
      </c>
      <c r="B52" s="364"/>
      <c r="C52" s="173">
        <f>SUM(C48:C51)</f>
        <v>0</v>
      </c>
      <c r="D52" s="173">
        <f>SUM(D48:D51)</f>
        <v>0</v>
      </c>
      <c r="E52" s="173">
        <f>SUM(E48:E51)</f>
        <v>0</v>
      </c>
    </row>
    <row r="53" spans="1:5" ht="13.5">
      <c r="A53" s="164"/>
      <c r="B53" s="165"/>
      <c r="C53" s="166"/>
      <c r="D53" s="166"/>
      <c r="E53" s="166"/>
    </row>
    <row r="54" spans="1:5" ht="14.25" thickBot="1">
      <c r="A54" s="370" t="s">
        <v>52</v>
      </c>
      <c r="B54" s="370"/>
      <c r="C54" s="370"/>
      <c r="D54" s="370"/>
      <c r="E54" s="370"/>
    </row>
    <row r="55" spans="1:5" ht="14.25" thickBot="1">
      <c r="A55" s="189"/>
      <c r="B55" s="190" t="s">
        <v>43</v>
      </c>
      <c r="C55" s="373"/>
      <c r="D55" s="374"/>
      <c r="E55" s="374"/>
    </row>
    <row r="56" spans="1:5" ht="27">
      <c r="A56" s="157">
        <v>1</v>
      </c>
      <c r="B56" s="192" t="s">
        <v>141</v>
      </c>
      <c r="C56" s="193">
        <v>0</v>
      </c>
      <c r="D56" s="114">
        <f>ROUND(C56*19%,2)</f>
        <v>0</v>
      </c>
      <c r="E56" s="114">
        <f>C56+D56</f>
        <v>0</v>
      </c>
    </row>
    <row r="57" spans="1:5" ht="42" thickBot="1">
      <c r="A57" s="159">
        <v>2</v>
      </c>
      <c r="B57" s="194" t="s">
        <v>81</v>
      </c>
      <c r="C57" s="195">
        <v>0</v>
      </c>
      <c r="D57" s="114">
        <f>ROUND(C57*19%,2)</f>
        <v>0</v>
      </c>
      <c r="E57" s="114">
        <f>C57+D57</f>
        <v>0</v>
      </c>
    </row>
    <row r="58" spans="1:6" ht="14.25" thickBot="1">
      <c r="A58" s="375" t="s">
        <v>51</v>
      </c>
      <c r="B58" s="376"/>
      <c r="C58" s="173">
        <f>SUM(C56:C57)</f>
        <v>0</v>
      </c>
      <c r="D58" s="173">
        <f>SUM(D56:D57)</f>
        <v>0</v>
      </c>
      <c r="E58" s="173">
        <f>SUM(E56:E57)</f>
        <v>0</v>
      </c>
      <c r="F58" s="219"/>
    </row>
    <row r="59" spans="1:5" ht="13.5">
      <c r="A59" s="196"/>
      <c r="B59" s="196"/>
      <c r="C59" s="197"/>
      <c r="D59" s="197"/>
      <c r="E59" s="197"/>
    </row>
    <row r="60" spans="1:5" ht="14.25" thickBot="1">
      <c r="A60" s="370" t="s">
        <v>53</v>
      </c>
      <c r="B60" s="370"/>
      <c r="C60" s="370"/>
      <c r="D60" s="370"/>
      <c r="E60" s="370"/>
    </row>
    <row r="61" spans="1:5" ht="14.25" thickBot="1">
      <c r="A61" s="189"/>
      <c r="B61" s="190" t="s">
        <v>43</v>
      </c>
      <c r="C61" s="373"/>
      <c r="D61" s="374"/>
      <c r="E61" s="374"/>
    </row>
    <row r="62" spans="1:5" ht="27">
      <c r="A62" s="157">
        <v>1</v>
      </c>
      <c r="B62" s="192" t="s">
        <v>84</v>
      </c>
      <c r="C62" s="193">
        <v>0</v>
      </c>
      <c r="D62" s="114">
        <f>ROUND(C62*19%,2)</f>
        <v>0</v>
      </c>
      <c r="E62" s="114">
        <f>C62+D62</f>
        <v>0</v>
      </c>
    </row>
    <row r="63" spans="1:5" ht="14.25" thickBot="1">
      <c r="A63" s="159">
        <v>2</v>
      </c>
      <c r="B63" s="198" t="s">
        <v>85</v>
      </c>
      <c r="C63" s="193">
        <v>0</v>
      </c>
      <c r="D63" s="114">
        <f>ROUND(C63*19%,2)</f>
        <v>0</v>
      </c>
      <c r="E63" s="114">
        <f>C63+D63</f>
        <v>0</v>
      </c>
    </row>
    <row r="64" spans="1:5" ht="14.25" thickBot="1">
      <c r="A64" s="375" t="s">
        <v>51</v>
      </c>
      <c r="B64" s="376"/>
      <c r="C64" s="173">
        <f>SUM(C62:C63)</f>
        <v>0</v>
      </c>
      <c r="D64" s="173">
        <f>SUM(D62:D63)</f>
        <v>0</v>
      </c>
      <c r="E64" s="173">
        <f>SUM(E62:E63)</f>
        <v>0</v>
      </c>
    </row>
    <row r="65" spans="1:5" ht="14.25" thickBot="1">
      <c r="A65" s="164"/>
      <c r="B65" s="165"/>
      <c r="C65" s="166"/>
      <c r="D65" s="166"/>
      <c r="E65" s="166"/>
    </row>
    <row r="66" spans="1:5" ht="15.75" customHeight="1" thickBot="1">
      <c r="A66" s="371" t="s">
        <v>83</v>
      </c>
      <c r="B66" s="372"/>
      <c r="C66" s="199">
        <f>C18+C30+C44+C52+C58+C64</f>
        <v>0</v>
      </c>
      <c r="D66" s="199">
        <f>D18+D30+D44+D52+D58+D64</f>
        <v>0</v>
      </c>
      <c r="E66" s="199">
        <f>E18+E30+E44+E52+E58+E64</f>
        <v>0</v>
      </c>
    </row>
    <row r="68" spans="1:5" ht="13.5">
      <c r="A68" s="200"/>
      <c r="C68" s="202">
        <f>'DG'!C60*10%</f>
        <v>0</v>
      </c>
      <c r="E68" s="220"/>
    </row>
    <row r="95" spans="3:7" s="201" customFormat="1" ht="13.5">
      <c r="C95" s="203"/>
      <c r="D95" s="203"/>
      <c r="E95" s="203"/>
      <c r="F95" s="217"/>
      <c r="G95" s="217"/>
    </row>
  </sheetData>
  <sheetProtection/>
  <mergeCells count="24">
    <mergeCell ref="A30:B30"/>
    <mergeCell ref="A58:B58"/>
    <mergeCell ref="A4:A6"/>
    <mergeCell ref="A9:E9"/>
    <mergeCell ref="A20:E20"/>
    <mergeCell ref="A46:E46"/>
    <mergeCell ref="C47:E47"/>
    <mergeCell ref="A44:B44"/>
    <mergeCell ref="C33:E33"/>
    <mergeCell ref="C55:E55"/>
    <mergeCell ref="A32:E32"/>
    <mergeCell ref="A66:B66"/>
    <mergeCell ref="A60:E60"/>
    <mergeCell ref="C61:E61"/>
    <mergeCell ref="A64:B64"/>
    <mergeCell ref="A52:B52"/>
    <mergeCell ref="A54:E54"/>
    <mergeCell ref="B4:B6"/>
    <mergeCell ref="D4:D5"/>
    <mergeCell ref="A18:B18"/>
    <mergeCell ref="C10:E10"/>
    <mergeCell ref="C21:E21"/>
    <mergeCell ref="A1:E1"/>
    <mergeCell ref="A2:E2"/>
  </mergeCells>
  <printOptions/>
  <pageMargins left="1.08" right="0.5" top="0.984251968503937" bottom="0.6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theme="8" tint="-0.4999699890613556"/>
  </sheetPr>
  <dimension ref="A2:E34"/>
  <sheetViews>
    <sheetView zoomScale="125" zoomScaleNormal="125" zoomScalePageLayoutView="0" workbookViewId="0" topLeftCell="A1">
      <pane ySplit="3" topLeftCell="A4" activePane="bottomLeft" state="frozen"/>
      <selection pane="topLeft" activeCell="D58" sqref="D58"/>
      <selection pane="bottomLeft" activeCell="C9" sqref="C9:E9"/>
    </sheetView>
  </sheetViews>
  <sheetFormatPr defaultColWidth="9.140625" defaultRowHeight="15"/>
  <cols>
    <col min="1" max="1" width="5.8515625" style="223" customWidth="1"/>
    <col min="2" max="2" width="51.140625" style="100" customWidth="1"/>
    <col min="3" max="5" width="18.140625" style="100" customWidth="1"/>
    <col min="6" max="16384" width="8.8515625" style="100" customWidth="1"/>
  </cols>
  <sheetData>
    <row r="2" spans="1:5" ht="35.25" customHeight="1">
      <c r="A2" s="378" t="s">
        <v>220</v>
      </c>
      <c r="B2" s="379"/>
      <c r="C2" s="379"/>
      <c r="D2" s="379"/>
      <c r="E2" s="379"/>
    </row>
    <row r="3" spans="1:5" ht="15">
      <c r="A3" s="379" t="str">
        <f>'DG'!A4</f>
        <v>…………………………………..</v>
      </c>
      <c r="B3" s="379"/>
      <c r="C3" s="379"/>
      <c r="D3" s="379"/>
      <c r="E3" s="379"/>
    </row>
    <row r="4" spans="1:5" ht="14.25">
      <c r="A4" s="204"/>
      <c r="B4" s="204"/>
      <c r="C4" s="204"/>
      <c r="D4" s="204"/>
      <c r="E4" s="204"/>
    </row>
    <row r="5" spans="1:5" ht="15" thickBot="1">
      <c r="A5" s="205"/>
      <c r="B5" s="205"/>
      <c r="C5" s="205"/>
      <c r="D5" s="205"/>
      <c r="E5" s="205"/>
    </row>
    <row r="6" spans="1:5" ht="37.5" customHeight="1">
      <c r="A6" s="351" t="s">
        <v>50</v>
      </c>
      <c r="B6" s="359" t="s">
        <v>1</v>
      </c>
      <c r="C6" s="108" t="s">
        <v>2</v>
      </c>
      <c r="D6" s="361" t="s">
        <v>4</v>
      </c>
      <c r="E6" s="108" t="s">
        <v>2</v>
      </c>
    </row>
    <row r="7" spans="1:5" ht="14.25">
      <c r="A7" s="349"/>
      <c r="B7" s="360"/>
      <c r="C7" s="109" t="s">
        <v>3</v>
      </c>
      <c r="D7" s="362"/>
      <c r="E7" s="109" t="s">
        <v>5</v>
      </c>
    </row>
    <row r="8" spans="1:5" ht="14.25">
      <c r="A8" s="352"/>
      <c r="B8" s="360"/>
      <c r="C8" s="109" t="s">
        <v>211</v>
      </c>
      <c r="D8" s="109" t="s">
        <v>211</v>
      </c>
      <c r="E8" s="109" t="s">
        <v>211</v>
      </c>
    </row>
    <row r="9" spans="1:5" s="101" customFormat="1" ht="10.5" thickBot="1">
      <c r="A9" s="247">
        <v>0</v>
      </c>
      <c r="B9" s="248">
        <v>1</v>
      </c>
      <c r="C9" s="248">
        <v>2</v>
      </c>
      <c r="D9" s="248">
        <v>3</v>
      </c>
      <c r="E9" s="248">
        <v>4</v>
      </c>
    </row>
    <row r="10" spans="1:5" ht="15" thickBot="1">
      <c r="A10" s="380"/>
      <c r="B10" s="381"/>
      <c r="C10" s="381"/>
      <c r="D10" s="381"/>
      <c r="E10" s="381"/>
    </row>
    <row r="11" spans="1:5" ht="15" thickBot="1">
      <c r="A11" s="206" t="s">
        <v>100</v>
      </c>
      <c r="B11" s="207" t="s">
        <v>101</v>
      </c>
      <c r="C11" s="382"/>
      <c r="D11" s="382"/>
      <c r="E11" s="382"/>
    </row>
    <row r="12" spans="1:5" ht="14.25">
      <c r="A12" s="124" t="s">
        <v>171</v>
      </c>
      <c r="B12" s="112" t="s">
        <v>102</v>
      </c>
      <c r="C12" s="114">
        <v>0</v>
      </c>
      <c r="D12" s="114">
        <f>ROUND(C12*19%,2)</f>
        <v>0</v>
      </c>
      <c r="E12" s="114">
        <f>C12+D12</f>
        <v>0</v>
      </c>
    </row>
    <row r="13" spans="1:5" ht="27">
      <c r="A13" s="125" t="s">
        <v>173</v>
      </c>
      <c r="B13" s="116" t="s">
        <v>103</v>
      </c>
      <c r="C13" s="126">
        <v>0</v>
      </c>
      <c r="D13" s="114">
        <f aca="true" t="shared" si="0" ref="D13:D19">ROUND(C13*19%,2)</f>
        <v>0</v>
      </c>
      <c r="E13" s="114">
        <f aca="true" t="shared" si="1" ref="E13:E19">C13+D13</f>
        <v>0</v>
      </c>
    </row>
    <row r="14" spans="1:5" ht="14.25">
      <c r="A14" s="125" t="s">
        <v>175</v>
      </c>
      <c r="B14" s="116" t="s">
        <v>104</v>
      </c>
      <c r="C14" s="126">
        <v>0</v>
      </c>
      <c r="D14" s="114">
        <f t="shared" si="0"/>
        <v>0</v>
      </c>
      <c r="E14" s="114">
        <f t="shared" si="1"/>
        <v>0</v>
      </c>
    </row>
    <row r="15" spans="1:5" ht="14.25">
      <c r="A15" s="125" t="s">
        <v>215</v>
      </c>
      <c r="B15" s="41" t="s">
        <v>105</v>
      </c>
      <c r="C15" s="117">
        <v>0</v>
      </c>
      <c r="D15" s="114">
        <f t="shared" si="0"/>
        <v>0</v>
      </c>
      <c r="E15" s="114">
        <f t="shared" si="1"/>
        <v>0</v>
      </c>
    </row>
    <row r="16" spans="1:5" ht="14.25">
      <c r="A16" s="125" t="s">
        <v>216</v>
      </c>
      <c r="B16" s="41" t="s">
        <v>106</v>
      </c>
      <c r="C16" s="117">
        <v>0</v>
      </c>
      <c r="D16" s="114">
        <f t="shared" si="0"/>
        <v>0</v>
      </c>
      <c r="E16" s="114">
        <f t="shared" si="1"/>
        <v>0</v>
      </c>
    </row>
    <row r="17" spans="1:5" ht="27">
      <c r="A17" s="125" t="s">
        <v>217</v>
      </c>
      <c r="B17" s="116" t="s">
        <v>107</v>
      </c>
      <c r="C17" s="126">
        <v>0</v>
      </c>
      <c r="D17" s="114">
        <f t="shared" si="0"/>
        <v>0</v>
      </c>
      <c r="E17" s="114">
        <f t="shared" si="1"/>
        <v>0</v>
      </c>
    </row>
    <row r="18" spans="1:5" ht="14.25">
      <c r="A18" s="125" t="s">
        <v>218</v>
      </c>
      <c r="B18" s="116" t="s">
        <v>108</v>
      </c>
      <c r="C18" s="126">
        <v>0</v>
      </c>
      <c r="D18" s="114">
        <f t="shared" si="0"/>
        <v>0</v>
      </c>
      <c r="E18" s="114">
        <f t="shared" si="1"/>
        <v>0</v>
      </c>
    </row>
    <row r="19" spans="1:5" ht="15" thickBot="1">
      <c r="A19" s="127" t="s">
        <v>219</v>
      </c>
      <c r="B19" s="119" t="s">
        <v>109</v>
      </c>
      <c r="C19" s="128">
        <v>0</v>
      </c>
      <c r="D19" s="114">
        <f t="shared" si="0"/>
        <v>0</v>
      </c>
      <c r="E19" s="114">
        <f t="shared" si="1"/>
        <v>0</v>
      </c>
    </row>
    <row r="20" spans="1:5" ht="15" thickBot="1">
      <c r="A20" s="221"/>
      <c r="B20" s="207" t="s">
        <v>110</v>
      </c>
      <c r="C20" s="208">
        <f>SUM(C12:C19)</f>
        <v>0</v>
      </c>
      <c r="D20" s="208">
        <f>SUM(D12:D19)</f>
        <v>0</v>
      </c>
      <c r="E20" s="208">
        <f>SUM(E12:E19)</f>
        <v>0</v>
      </c>
    </row>
    <row r="21" spans="1:5" ht="15" thickBot="1">
      <c r="A21" s="353"/>
      <c r="B21" s="354"/>
      <c r="C21" s="354"/>
      <c r="D21" s="354"/>
      <c r="E21" s="354"/>
    </row>
    <row r="22" spans="1:5" ht="15" thickBot="1">
      <c r="A22" s="206" t="s">
        <v>111</v>
      </c>
      <c r="B22" s="207" t="s">
        <v>112</v>
      </c>
      <c r="C22" s="383"/>
      <c r="D22" s="383"/>
      <c r="E22" s="383"/>
    </row>
    <row r="23" spans="1:5" ht="15" thickBot="1">
      <c r="A23" s="110">
        <v>2</v>
      </c>
      <c r="B23" s="209" t="s">
        <v>113</v>
      </c>
      <c r="C23" s="210">
        <v>0</v>
      </c>
      <c r="D23" s="114">
        <f>ROUND(C23*19%,2)</f>
        <v>0</v>
      </c>
      <c r="E23" s="114">
        <f>C23+D23</f>
        <v>0</v>
      </c>
    </row>
    <row r="24" spans="1:5" ht="15" thickBot="1">
      <c r="A24" s="221"/>
      <c r="B24" s="207" t="s">
        <v>114</v>
      </c>
      <c r="C24" s="212">
        <f>SUM(C23:C23)</f>
        <v>0</v>
      </c>
      <c r="D24" s="212">
        <f>SUM(D23:D23)</f>
        <v>0</v>
      </c>
      <c r="E24" s="212">
        <f>SUM(E23:E23)</f>
        <v>0</v>
      </c>
    </row>
    <row r="25" spans="1:5" ht="15" thickBot="1">
      <c r="A25" s="110"/>
      <c r="B25" s="213"/>
      <c r="C25" s="214"/>
      <c r="D25" s="214"/>
      <c r="E25" s="214"/>
    </row>
    <row r="26" spans="1:5" ht="15" thickBot="1">
      <c r="A26" s="206" t="s">
        <v>115</v>
      </c>
      <c r="B26" s="207" t="s">
        <v>116</v>
      </c>
      <c r="C26" s="383"/>
      <c r="D26" s="383"/>
      <c r="E26" s="383"/>
    </row>
    <row r="27" spans="1:5" ht="14.25">
      <c r="A27" s="124" t="s">
        <v>212</v>
      </c>
      <c r="B27" s="112" t="s">
        <v>117</v>
      </c>
      <c r="C27" s="211">
        <v>0</v>
      </c>
      <c r="D27" s="114">
        <f>ROUND(C27*19%,2)</f>
        <v>0</v>
      </c>
      <c r="E27" s="114">
        <f>C27+D27</f>
        <v>0</v>
      </c>
    </row>
    <row r="28" spans="1:5" ht="14.25">
      <c r="A28" s="125" t="s">
        <v>213</v>
      </c>
      <c r="B28" s="116" t="s">
        <v>118</v>
      </c>
      <c r="C28" s="215">
        <v>0</v>
      </c>
      <c r="D28" s="114">
        <f>ROUND(C28*19%,2)</f>
        <v>0</v>
      </c>
      <c r="E28" s="114">
        <f>C28+D28</f>
        <v>0</v>
      </c>
    </row>
    <row r="29" spans="1:5" ht="15" thickBot="1">
      <c r="A29" s="127" t="s">
        <v>214</v>
      </c>
      <c r="B29" s="119" t="s">
        <v>24</v>
      </c>
      <c r="C29" s="216">
        <v>0</v>
      </c>
      <c r="D29" s="114">
        <f>ROUND(C29*19%,2)</f>
        <v>0</v>
      </c>
      <c r="E29" s="114">
        <f>C29+D29</f>
        <v>0</v>
      </c>
    </row>
    <row r="30" spans="1:5" ht="15" thickBot="1">
      <c r="A30" s="221"/>
      <c r="B30" s="207" t="s">
        <v>119</v>
      </c>
      <c r="C30" s="212">
        <f>SUM(C27:C29)</f>
        <v>0</v>
      </c>
      <c r="D30" s="212">
        <f>SUM(D27:D29)</f>
        <v>0</v>
      </c>
      <c r="E30" s="212">
        <f>SUM(E27:E29)</f>
        <v>0</v>
      </c>
    </row>
    <row r="31" spans="1:5" ht="15" thickBot="1">
      <c r="A31" s="384"/>
      <c r="B31" s="385"/>
      <c r="C31" s="385"/>
      <c r="D31" s="385"/>
      <c r="E31" s="385"/>
    </row>
    <row r="32" spans="1:5" ht="15" thickBot="1">
      <c r="A32" s="221"/>
      <c r="B32" s="207" t="s">
        <v>120</v>
      </c>
      <c r="C32" s="208">
        <f>C20+C24+C30</f>
        <v>0</v>
      </c>
      <c r="D32" s="208">
        <f>D20+D24+D30</f>
        <v>0</v>
      </c>
      <c r="E32" s="208">
        <f>E20+E24+E30</f>
        <v>0</v>
      </c>
    </row>
    <row r="34" ht="14.25">
      <c r="A34" s="222"/>
    </row>
  </sheetData>
  <sheetProtection/>
  <mergeCells count="11">
    <mergeCell ref="C11:E11"/>
    <mergeCell ref="A21:E21"/>
    <mergeCell ref="C22:E22"/>
    <mergeCell ref="C26:E26"/>
    <mergeCell ref="A31:E31"/>
    <mergeCell ref="A2:E2"/>
    <mergeCell ref="A3:E3"/>
    <mergeCell ref="A6:A8"/>
    <mergeCell ref="B6:B8"/>
    <mergeCell ref="D6:D7"/>
    <mergeCell ref="A10:E10"/>
  </mergeCells>
  <printOptions/>
  <pageMargins left="1.12" right="0.37" top="0.99" bottom="0.7480314960629921" header="0.31496062992125984" footer="0.31496062992125984"/>
  <pageSetup orientation="portrait" scale="75" r:id="rId1"/>
</worksheet>
</file>

<file path=xl/worksheets/sheet4.xml><?xml version="1.0" encoding="utf-8"?>
<worksheet xmlns="http://schemas.openxmlformats.org/spreadsheetml/2006/main" xmlns:r="http://schemas.openxmlformats.org/officeDocument/2006/relationships">
  <sheetPr>
    <tabColor theme="8" tint="-0.4999699890613556"/>
  </sheetPr>
  <dimension ref="A1:E33"/>
  <sheetViews>
    <sheetView zoomScale="125" zoomScaleNormal="125" zoomScalePageLayoutView="0" workbookViewId="0" topLeftCell="A1">
      <pane ySplit="3" topLeftCell="A4" activePane="bottomLeft" state="frozen"/>
      <selection pane="topLeft" activeCell="D58" sqref="D58"/>
      <selection pane="bottomLeft" activeCell="C8" sqref="C8:E8"/>
    </sheetView>
  </sheetViews>
  <sheetFormatPr defaultColWidth="9.140625" defaultRowHeight="15"/>
  <cols>
    <col min="1" max="1" width="6.00390625" style="241" customWidth="1"/>
    <col min="2" max="2" width="47.7109375" style="29" customWidth="1"/>
    <col min="3" max="5" width="18.28125" style="261" customWidth="1"/>
    <col min="6" max="16384" width="8.8515625" style="29" customWidth="1"/>
  </cols>
  <sheetData>
    <row r="1" spans="1:5" ht="36" customHeight="1">
      <c r="A1" s="392" t="s">
        <v>222</v>
      </c>
      <c r="B1" s="393"/>
      <c r="C1" s="393"/>
      <c r="D1" s="393"/>
      <c r="E1" s="393"/>
    </row>
    <row r="2" spans="1:5" ht="20.25" customHeight="1">
      <c r="A2" s="393" t="str">
        <f>'DG'!A4</f>
        <v>…………………………………..</v>
      </c>
      <c r="B2" s="393"/>
      <c r="C2" s="393"/>
      <c r="D2" s="393"/>
      <c r="E2" s="393"/>
    </row>
    <row r="3" spans="1:5" ht="14.25">
      <c r="A3" s="394"/>
      <c r="B3" s="394"/>
      <c r="C3" s="394"/>
      <c r="D3" s="394"/>
      <c r="E3" s="394"/>
    </row>
    <row r="4" spans="1:5" ht="15" thickBot="1">
      <c r="A4" s="233"/>
      <c r="B4" s="224"/>
      <c r="C4" s="260"/>
      <c r="D4" s="260"/>
      <c r="E4" s="260"/>
    </row>
    <row r="5" spans="1:5" ht="37.5" customHeight="1">
      <c r="A5" s="397" t="s">
        <v>50</v>
      </c>
      <c r="B5" s="399" t="s">
        <v>1</v>
      </c>
      <c r="C5" s="108" t="s">
        <v>2</v>
      </c>
      <c r="D5" s="361" t="s">
        <v>4</v>
      </c>
      <c r="E5" s="108" t="s">
        <v>2</v>
      </c>
    </row>
    <row r="6" spans="1:5" ht="14.25">
      <c r="A6" s="398"/>
      <c r="B6" s="400"/>
      <c r="C6" s="109" t="s">
        <v>3</v>
      </c>
      <c r="D6" s="362"/>
      <c r="E6" s="109" t="s">
        <v>5</v>
      </c>
    </row>
    <row r="7" spans="1:5" ht="14.25">
      <c r="A7" s="398"/>
      <c r="B7" s="400"/>
      <c r="C7" s="109" t="s">
        <v>211</v>
      </c>
      <c r="D7" s="109" t="s">
        <v>211</v>
      </c>
      <c r="E7" s="109" t="s">
        <v>211</v>
      </c>
    </row>
    <row r="8" spans="1:5" s="99" customFormat="1" ht="10.5" thickBot="1">
      <c r="A8" s="244" t="s">
        <v>225</v>
      </c>
      <c r="B8" s="245">
        <v>1</v>
      </c>
      <c r="C8" s="248">
        <v>2</v>
      </c>
      <c r="D8" s="248">
        <v>3</v>
      </c>
      <c r="E8" s="248">
        <v>4</v>
      </c>
    </row>
    <row r="9" spans="1:5" ht="15" thickBot="1">
      <c r="A9" s="395"/>
      <c r="B9" s="396"/>
      <c r="C9" s="396"/>
      <c r="D9" s="396"/>
      <c r="E9" s="396"/>
    </row>
    <row r="10" spans="1:5" ht="15" thickBot="1">
      <c r="A10" s="234" t="s">
        <v>100</v>
      </c>
      <c r="B10" s="225" t="s">
        <v>101</v>
      </c>
      <c r="C10" s="386"/>
      <c r="D10" s="386"/>
      <c r="E10" s="386"/>
    </row>
    <row r="11" spans="1:5" ht="14.25">
      <c r="A11" s="125" t="s">
        <v>171</v>
      </c>
      <c r="B11" s="226" t="s">
        <v>102</v>
      </c>
      <c r="C11" s="114">
        <v>0</v>
      </c>
      <c r="D11" s="114">
        <f>ROUND(C11*19%,2)</f>
        <v>0</v>
      </c>
      <c r="E11" s="114">
        <f>C11+D11</f>
        <v>0</v>
      </c>
    </row>
    <row r="12" spans="1:5" ht="41.25">
      <c r="A12" s="236" t="s">
        <v>173</v>
      </c>
      <c r="B12" s="227" t="s">
        <v>103</v>
      </c>
      <c r="C12" s="117">
        <v>0</v>
      </c>
      <c r="D12" s="114">
        <f aca="true" t="shared" si="0" ref="D12:D18">ROUND(C12*19%,2)</f>
        <v>0</v>
      </c>
      <c r="E12" s="114">
        <f aca="true" t="shared" si="1" ref="E12:E18">C12+D12</f>
        <v>0</v>
      </c>
    </row>
    <row r="13" spans="1:5" ht="14.25">
      <c r="A13" s="236" t="s">
        <v>175</v>
      </c>
      <c r="B13" s="228" t="s">
        <v>104</v>
      </c>
      <c r="C13" s="126">
        <v>0</v>
      </c>
      <c r="D13" s="114">
        <f t="shared" si="0"/>
        <v>0</v>
      </c>
      <c r="E13" s="114">
        <f t="shared" si="1"/>
        <v>0</v>
      </c>
    </row>
    <row r="14" spans="1:5" ht="14.25">
      <c r="A14" s="236" t="s">
        <v>215</v>
      </c>
      <c r="B14" s="228" t="s">
        <v>105</v>
      </c>
      <c r="C14" s="126">
        <v>0</v>
      </c>
      <c r="D14" s="114">
        <f t="shared" si="0"/>
        <v>0</v>
      </c>
      <c r="E14" s="114">
        <f t="shared" si="1"/>
        <v>0</v>
      </c>
    </row>
    <row r="15" spans="1:5" ht="14.25">
      <c r="A15" s="236" t="s">
        <v>216</v>
      </c>
      <c r="B15" s="228" t="s">
        <v>106</v>
      </c>
      <c r="C15" s="126">
        <v>0</v>
      </c>
      <c r="D15" s="114">
        <f t="shared" si="0"/>
        <v>0</v>
      </c>
      <c r="E15" s="114">
        <f t="shared" si="1"/>
        <v>0</v>
      </c>
    </row>
    <row r="16" spans="1:5" ht="27">
      <c r="A16" s="236" t="s">
        <v>217</v>
      </c>
      <c r="B16" s="228" t="s">
        <v>107</v>
      </c>
      <c r="C16" s="126">
        <v>0</v>
      </c>
      <c r="D16" s="114">
        <f t="shared" si="0"/>
        <v>0</v>
      </c>
      <c r="E16" s="114">
        <f t="shared" si="1"/>
        <v>0</v>
      </c>
    </row>
    <row r="17" spans="1:5" ht="14.25">
      <c r="A17" s="236" t="s">
        <v>218</v>
      </c>
      <c r="B17" s="228" t="s">
        <v>108</v>
      </c>
      <c r="C17" s="126">
        <v>0</v>
      </c>
      <c r="D17" s="114">
        <f t="shared" si="0"/>
        <v>0</v>
      </c>
      <c r="E17" s="114">
        <f t="shared" si="1"/>
        <v>0</v>
      </c>
    </row>
    <row r="18" spans="1:5" ht="15" thickBot="1">
      <c r="A18" s="237" t="s">
        <v>219</v>
      </c>
      <c r="B18" s="229" t="s">
        <v>109</v>
      </c>
      <c r="C18" s="128">
        <v>0</v>
      </c>
      <c r="D18" s="114">
        <f t="shared" si="0"/>
        <v>0</v>
      </c>
      <c r="E18" s="114">
        <f t="shared" si="1"/>
        <v>0</v>
      </c>
    </row>
    <row r="19" spans="1:5" ht="15" thickBot="1">
      <c r="A19" s="238"/>
      <c r="B19" s="225" t="s">
        <v>110</v>
      </c>
      <c r="C19" s="208">
        <f>SUM(C11:C18)</f>
        <v>0</v>
      </c>
      <c r="D19" s="208">
        <f>SUM(D11:D18)</f>
        <v>0</v>
      </c>
      <c r="E19" s="208">
        <f>SUM(E11:E18)</f>
        <v>0</v>
      </c>
    </row>
    <row r="20" spans="1:5" ht="15" thickBot="1">
      <c r="A20" s="387"/>
      <c r="B20" s="388"/>
      <c r="C20" s="388"/>
      <c r="D20" s="388"/>
      <c r="E20" s="388"/>
    </row>
    <row r="21" spans="1:5" ht="15" thickBot="1">
      <c r="A21" s="234" t="s">
        <v>111</v>
      </c>
      <c r="B21" s="225" t="s">
        <v>112</v>
      </c>
      <c r="C21" s="391"/>
      <c r="D21" s="391"/>
      <c r="E21" s="391"/>
    </row>
    <row r="22" spans="1:5" ht="15" thickBot="1">
      <c r="A22" s="242" t="s">
        <v>223</v>
      </c>
      <c r="B22" s="230" t="s">
        <v>113</v>
      </c>
      <c r="C22" s="172">
        <v>0</v>
      </c>
      <c r="D22" s="114">
        <f>ROUND(C22*19%,2)</f>
        <v>0</v>
      </c>
      <c r="E22" s="114">
        <f>C22+D22</f>
        <v>0</v>
      </c>
    </row>
    <row r="23" spans="1:5" ht="15" thickBot="1">
      <c r="A23" s="238"/>
      <c r="B23" s="225" t="s">
        <v>114</v>
      </c>
      <c r="C23" s="208">
        <f>SUM(C22:C22)</f>
        <v>0</v>
      </c>
      <c r="D23" s="208">
        <f>SUM(D22:D22)</f>
        <v>0</v>
      </c>
      <c r="E23" s="208">
        <f>SUM(E22:E22)</f>
        <v>0</v>
      </c>
    </row>
    <row r="24" spans="1:5" ht="15" thickBot="1">
      <c r="A24" s="239"/>
      <c r="B24" s="231"/>
      <c r="C24" s="232"/>
      <c r="D24" s="232"/>
      <c r="E24" s="232"/>
    </row>
    <row r="25" spans="1:5" ht="15" thickBot="1">
      <c r="A25" s="234" t="s">
        <v>115</v>
      </c>
      <c r="B25" s="225" t="s">
        <v>116</v>
      </c>
      <c r="C25" s="391"/>
      <c r="D25" s="391"/>
      <c r="E25" s="391"/>
    </row>
    <row r="26" spans="1:5" ht="14.25">
      <c r="A26" s="235" t="s">
        <v>212</v>
      </c>
      <c r="B26" s="226" t="s">
        <v>117</v>
      </c>
      <c r="C26" s="114">
        <v>0</v>
      </c>
      <c r="D26" s="114">
        <f>ROUND(C26*19%,2)</f>
        <v>0</v>
      </c>
      <c r="E26" s="114">
        <f>C26+D26</f>
        <v>0</v>
      </c>
    </row>
    <row r="27" spans="1:5" ht="14.25">
      <c r="A27" s="236" t="s">
        <v>213</v>
      </c>
      <c r="B27" s="228" t="s">
        <v>118</v>
      </c>
      <c r="C27" s="126">
        <v>0</v>
      </c>
      <c r="D27" s="114">
        <f>ROUND(C27*19%,2)</f>
        <v>0</v>
      </c>
      <c r="E27" s="114">
        <f>C27+D27</f>
        <v>0</v>
      </c>
    </row>
    <row r="28" spans="1:5" ht="15" thickBot="1">
      <c r="A28" s="237" t="s">
        <v>214</v>
      </c>
      <c r="B28" s="229" t="s">
        <v>24</v>
      </c>
      <c r="C28" s="128">
        <v>0</v>
      </c>
      <c r="D28" s="114">
        <f>ROUND(C28*19%,2)</f>
        <v>0</v>
      </c>
      <c r="E28" s="114">
        <f>C28+D28</f>
        <v>0</v>
      </c>
    </row>
    <row r="29" spans="1:5" ht="15" thickBot="1">
      <c r="A29" s="238"/>
      <c r="B29" s="225" t="s">
        <v>119</v>
      </c>
      <c r="C29" s="208">
        <f>SUM(C26:C28)</f>
        <v>0</v>
      </c>
      <c r="D29" s="208">
        <f>SUM(D26:D28)</f>
        <v>0</v>
      </c>
      <c r="E29" s="208">
        <f>SUM(E26:E28)</f>
        <v>0</v>
      </c>
    </row>
    <row r="30" spans="1:5" ht="15" thickBot="1">
      <c r="A30" s="389"/>
      <c r="B30" s="390"/>
      <c r="C30" s="390"/>
      <c r="D30" s="390"/>
      <c r="E30" s="390"/>
    </row>
    <row r="31" spans="1:5" ht="15" thickBot="1">
      <c r="A31" s="238"/>
      <c r="B31" s="225" t="s">
        <v>120</v>
      </c>
      <c r="C31" s="208">
        <f>C19+C23+C29</f>
        <v>0</v>
      </c>
      <c r="D31" s="208">
        <f>D19+D23+D29</f>
        <v>0</v>
      </c>
      <c r="E31" s="208">
        <f>E19+E23+E29</f>
        <v>0</v>
      </c>
    </row>
    <row r="33" ht="14.25">
      <c r="A33" s="240"/>
    </row>
  </sheetData>
  <sheetProtection/>
  <mergeCells count="12">
    <mergeCell ref="A2:E2"/>
    <mergeCell ref="D5:D6"/>
    <mergeCell ref="C10:E10"/>
    <mergeCell ref="A20:E20"/>
    <mergeCell ref="A30:E30"/>
    <mergeCell ref="C21:E21"/>
    <mergeCell ref="C25:E25"/>
    <mergeCell ref="A1:E1"/>
    <mergeCell ref="A3:E3"/>
    <mergeCell ref="A9:E9"/>
    <mergeCell ref="A5:A7"/>
    <mergeCell ref="B5:B7"/>
  </mergeCells>
  <printOptions/>
  <pageMargins left="1.05" right="0.43" top="0.7480314960629921" bottom="0.7480314960629921" header="0.31496062992125984" footer="0.31496062992125984"/>
  <pageSetup orientation="portrait" scale="75" r:id="rId1"/>
</worksheet>
</file>

<file path=xl/worksheets/sheet5.xml><?xml version="1.0" encoding="utf-8"?>
<worksheet xmlns="http://schemas.openxmlformats.org/spreadsheetml/2006/main" xmlns:r="http://schemas.openxmlformats.org/officeDocument/2006/relationships">
  <sheetPr>
    <tabColor theme="8" tint="-0.4999699890613556"/>
  </sheetPr>
  <dimension ref="A1:E33"/>
  <sheetViews>
    <sheetView zoomScale="125" zoomScaleNormal="125" zoomScalePageLayoutView="0" workbookViewId="0" topLeftCell="A1">
      <pane ySplit="3" topLeftCell="A5" activePane="bottomLeft" state="frozen"/>
      <selection pane="topLeft" activeCell="D58" sqref="D58"/>
      <selection pane="bottomLeft" activeCell="D11" sqref="D11:E11"/>
    </sheetView>
  </sheetViews>
  <sheetFormatPr defaultColWidth="9.140625" defaultRowHeight="15"/>
  <cols>
    <col min="1" max="1" width="6.00390625" style="259" customWidth="1"/>
    <col min="2" max="2" width="47.28125" style="29" customWidth="1"/>
    <col min="3" max="5" width="18.28125" style="261" customWidth="1"/>
    <col min="6" max="16384" width="8.8515625" style="29" customWidth="1"/>
  </cols>
  <sheetData>
    <row r="1" spans="1:5" ht="14.25">
      <c r="A1" s="394" t="s">
        <v>224</v>
      </c>
      <c r="B1" s="394"/>
      <c r="C1" s="394"/>
      <c r="D1" s="394"/>
      <c r="E1" s="394"/>
    </row>
    <row r="2" spans="1:5" ht="14.25">
      <c r="A2" s="394" t="str">
        <f>'DG'!A4</f>
        <v>…………………………………..</v>
      </c>
      <c r="B2" s="394"/>
      <c r="C2" s="394"/>
      <c r="D2" s="394"/>
      <c r="E2" s="394"/>
    </row>
    <row r="3" spans="1:5" ht="14.25">
      <c r="A3" s="394"/>
      <c r="B3" s="394"/>
      <c r="C3" s="394"/>
      <c r="D3" s="394"/>
      <c r="E3" s="394"/>
    </row>
    <row r="4" spans="1:5" ht="15" thickBot="1">
      <c r="A4" s="249"/>
      <c r="B4" s="224"/>
      <c r="C4" s="260"/>
      <c r="D4" s="260"/>
      <c r="E4" s="260"/>
    </row>
    <row r="5" spans="1:5" ht="37.5" customHeight="1">
      <c r="A5" s="397" t="s">
        <v>50</v>
      </c>
      <c r="B5" s="399" t="s">
        <v>1</v>
      </c>
      <c r="C5" s="108" t="s">
        <v>2</v>
      </c>
      <c r="D5" s="361" t="s">
        <v>4</v>
      </c>
      <c r="E5" s="108" t="s">
        <v>2</v>
      </c>
    </row>
    <row r="6" spans="1:5" ht="14.25">
      <c r="A6" s="398"/>
      <c r="B6" s="400"/>
      <c r="C6" s="109" t="s">
        <v>3</v>
      </c>
      <c r="D6" s="362"/>
      <c r="E6" s="109" t="s">
        <v>5</v>
      </c>
    </row>
    <row r="7" spans="1:5" ht="14.25">
      <c r="A7" s="398"/>
      <c r="B7" s="400"/>
      <c r="C7" s="109" t="s">
        <v>211</v>
      </c>
      <c r="D7" s="109" t="s">
        <v>211</v>
      </c>
      <c r="E7" s="109" t="s">
        <v>211</v>
      </c>
    </row>
    <row r="8" spans="1:5" s="99" customFormat="1" ht="10.5" thickBot="1">
      <c r="A8" s="250" t="s">
        <v>225</v>
      </c>
      <c r="B8" s="245">
        <v>1</v>
      </c>
      <c r="C8" s="248">
        <v>2</v>
      </c>
      <c r="D8" s="248">
        <v>3</v>
      </c>
      <c r="E8" s="248">
        <v>4</v>
      </c>
    </row>
    <row r="9" spans="1:5" ht="15" thickBot="1">
      <c r="A9" s="395"/>
      <c r="B9" s="396"/>
      <c r="C9" s="396"/>
      <c r="D9" s="396"/>
      <c r="E9" s="396"/>
    </row>
    <row r="10" spans="1:5" ht="15" thickBot="1">
      <c r="A10" s="251" t="s">
        <v>100</v>
      </c>
      <c r="B10" s="225" t="s">
        <v>101</v>
      </c>
      <c r="C10" s="386"/>
      <c r="D10" s="386"/>
      <c r="E10" s="386"/>
    </row>
    <row r="11" spans="1:5" ht="14.25">
      <c r="A11" s="125" t="s">
        <v>171</v>
      </c>
      <c r="B11" s="226" t="s">
        <v>102</v>
      </c>
      <c r="C11" s="114">
        <v>0</v>
      </c>
      <c r="D11" s="114">
        <f>ROUND(C11*19%,2)</f>
        <v>0</v>
      </c>
      <c r="E11" s="114">
        <f>C11+D11</f>
        <v>0</v>
      </c>
    </row>
    <row r="12" spans="1:5" ht="41.25">
      <c r="A12" s="125" t="s">
        <v>173</v>
      </c>
      <c r="B12" s="227" t="s">
        <v>103</v>
      </c>
      <c r="C12" s="117">
        <v>0</v>
      </c>
      <c r="D12" s="114">
        <f aca="true" t="shared" si="0" ref="D12:D18">ROUND(C12*19%,2)</f>
        <v>0</v>
      </c>
      <c r="E12" s="114">
        <f aca="true" t="shared" si="1" ref="E12:E18">C12+D12</f>
        <v>0</v>
      </c>
    </row>
    <row r="13" spans="1:5" ht="14.25">
      <c r="A13" s="125" t="s">
        <v>175</v>
      </c>
      <c r="B13" s="228" t="s">
        <v>104</v>
      </c>
      <c r="C13" s="126">
        <v>0</v>
      </c>
      <c r="D13" s="114">
        <f t="shared" si="0"/>
        <v>0</v>
      </c>
      <c r="E13" s="114">
        <f t="shared" si="1"/>
        <v>0</v>
      </c>
    </row>
    <row r="14" spans="1:5" ht="14.25">
      <c r="A14" s="125" t="s">
        <v>215</v>
      </c>
      <c r="B14" s="228" t="s">
        <v>105</v>
      </c>
      <c r="C14" s="126">
        <v>0</v>
      </c>
      <c r="D14" s="114">
        <f t="shared" si="0"/>
        <v>0</v>
      </c>
      <c r="E14" s="114">
        <f t="shared" si="1"/>
        <v>0</v>
      </c>
    </row>
    <row r="15" spans="1:5" ht="14.25">
      <c r="A15" s="125" t="s">
        <v>216</v>
      </c>
      <c r="B15" s="228" t="s">
        <v>106</v>
      </c>
      <c r="C15" s="126">
        <v>0</v>
      </c>
      <c r="D15" s="114">
        <f t="shared" si="0"/>
        <v>0</v>
      </c>
      <c r="E15" s="114">
        <f t="shared" si="1"/>
        <v>0</v>
      </c>
    </row>
    <row r="16" spans="1:5" ht="27">
      <c r="A16" s="125" t="s">
        <v>217</v>
      </c>
      <c r="B16" s="228" t="s">
        <v>107</v>
      </c>
      <c r="C16" s="126">
        <v>0</v>
      </c>
      <c r="D16" s="114">
        <f t="shared" si="0"/>
        <v>0</v>
      </c>
      <c r="E16" s="114">
        <f t="shared" si="1"/>
        <v>0</v>
      </c>
    </row>
    <row r="17" spans="1:5" ht="14.25">
      <c r="A17" s="125" t="s">
        <v>218</v>
      </c>
      <c r="B17" s="228" t="s">
        <v>108</v>
      </c>
      <c r="C17" s="126">
        <v>0</v>
      </c>
      <c r="D17" s="114">
        <f t="shared" si="0"/>
        <v>0</v>
      </c>
      <c r="E17" s="114">
        <f t="shared" si="1"/>
        <v>0</v>
      </c>
    </row>
    <row r="18" spans="1:5" ht="15" thickBot="1">
      <c r="A18" s="127" t="s">
        <v>219</v>
      </c>
      <c r="B18" s="229" t="s">
        <v>109</v>
      </c>
      <c r="C18" s="128">
        <v>0</v>
      </c>
      <c r="D18" s="114">
        <f t="shared" si="0"/>
        <v>0</v>
      </c>
      <c r="E18" s="114">
        <f t="shared" si="1"/>
        <v>0</v>
      </c>
    </row>
    <row r="19" spans="1:5" ht="15" thickBot="1">
      <c r="A19" s="256"/>
      <c r="B19" s="225" t="s">
        <v>110</v>
      </c>
      <c r="C19" s="208">
        <f>SUM(C11:C18)</f>
        <v>0</v>
      </c>
      <c r="D19" s="208">
        <f>SUM(D11:D18)</f>
        <v>0</v>
      </c>
      <c r="E19" s="208">
        <f>SUM(E11:E18)</f>
        <v>0</v>
      </c>
    </row>
    <row r="20" spans="1:5" ht="15" thickBot="1">
      <c r="A20" s="387"/>
      <c r="B20" s="388"/>
      <c r="C20" s="388"/>
      <c r="D20" s="388"/>
      <c r="E20" s="388"/>
    </row>
    <row r="21" spans="1:5" ht="15" thickBot="1">
      <c r="A21" s="251" t="s">
        <v>111</v>
      </c>
      <c r="B21" s="225" t="s">
        <v>112</v>
      </c>
      <c r="C21" s="391"/>
      <c r="D21" s="391"/>
      <c r="E21" s="391"/>
    </row>
    <row r="22" spans="1:5" ht="15" thickBot="1">
      <c r="A22" s="257" t="s">
        <v>223</v>
      </c>
      <c r="B22" s="230" t="s">
        <v>113</v>
      </c>
      <c r="C22" s="172">
        <v>0</v>
      </c>
      <c r="D22" s="114">
        <f>ROUND(C22*19%,2)</f>
        <v>0</v>
      </c>
      <c r="E22" s="114">
        <f>C22+D22</f>
        <v>0</v>
      </c>
    </row>
    <row r="23" spans="1:5" ht="15" thickBot="1">
      <c r="A23" s="256"/>
      <c r="B23" s="225" t="s">
        <v>114</v>
      </c>
      <c r="C23" s="208">
        <f>SUM(C22:C22)</f>
        <v>0</v>
      </c>
      <c r="D23" s="208">
        <f>SUM(D22:D22)</f>
        <v>0</v>
      </c>
      <c r="E23" s="208">
        <f>SUM(E22:E22)</f>
        <v>0</v>
      </c>
    </row>
    <row r="24" spans="1:5" ht="15" thickBot="1">
      <c r="A24" s="257"/>
      <c r="B24" s="231"/>
      <c r="C24" s="232"/>
      <c r="D24" s="232"/>
      <c r="E24" s="232"/>
    </row>
    <row r="25" spans="1:5" ht="15" thickBot="1">
      <c r="A25" s="251" t="s">
        <v>115</v>
      </c>
      <c r="B25" s="225" t="s">
        <v>116</v>
      </c>
      <c r="C25" s="391"/>
      <c r="D25" s="391"/>
      <c r="E25" s="391"/>
    </row>
    <row r="26" spans="1:5" s="43" customFormat="1" ht="14.25">
      <c r="A26" s="125" t="s">
        <v>212</v>
      </c>
      <c r="B26" s="228" t="s">
        <v>117</v>
      </c>
      <c r="C26" s="126">
        <v>0</v>
      </c>
      <c r="D26" s="114">
        <f>ROUND(C26*19%,2)</f>
        <v>0</v>
      </c>
      <c r="E26" s="114">
        <f>C26+D26</f>
        <v>0</v>
      </c>
    </row>
    <row r="27" spans="1:5" ht="14.25">
      <c r="A27" s="125" t="s">
        <v>213</v>
      </c>
      <c r="B27" s="228" t="s">
        <v>118</v>
      </c>
      <c r="C27" s="126">
        <v>0</v>
      </c>
      <c r="D27" s="114">
        <f>ROUND(C27*19%,2)</f>
        <v>0</v>
      </c>
      <c r="E27" s="114">
        <f>C27+D27</f>
        <v>0</v>
      </c>
    </row>
    <row r="28" spans="1:5" ht="15" thickBot="1">
      <c r="A28" s="127" t="s">
        <v>214</v>
      </c>
      <c r="B28" s="229" t="s">
        <v>24</v>
      </c>
      <c r="C28" s="128">
        <v>0</v>
      </c>
      <c r="D28" s="114">
        <f>ROUND(C28*19%,2)</f>
        <v>0</v>
      </c>
      <c r="E28" s="114">
        <f>C28+D28</f>
        <v>0</v>
      </c>
    </row>
    <row r="29" spans="1:5" ht="15" thickBot="1">
      <c r="A29" s="256"/>
      <c r="B29" s="225" t="s">
        <v>119</v>
      </c>
      <c r="C29" s="208">
        <f>SUM(C26:C28)</f>
        <v>0</v>
      </c>
      <c r="D29" s="208">
        <f>SUM(D26:D28)</f>
        <v>0</v>
      </c>
      <c r="E29" s="208">
        <f>SUM(E26:E28)</f>
        <v>0</v>
      </c>
    </row>
    <row r="30" spans="1:5" ht="15" thickBot="1">
      <c r="A30" s="389"/>
      <c r="B30" s="390"/>
      <c r="C30" s="390"/>
      <c r="D30" s="390"/>
      <c r="E30" s="390"/>
    </row>
    <row r="31" spans="1:5" ht="15" thickBot="1">
      <c r="A31" s="256"/>
      <c r="B31" s="225" t="s">
        <v>120</v>
      </c>
      <c r="C31" s="208">
        <f>C19+C23+C29</f>
        <v>0</v>
      </c>
      <c r="D31" s="208">
        <f>D19+D23+D29</f>
        <v>0</v>
      </c>
      <c r="E31" s="208">
        <f>E19+E23+E29</f>
        <v>0</v>
      </c>
    </row>
    <row r="33" ht="14.25">
      <c r="A33" s="258">
        <f>'DG'!A62</f>
        <v>0</v>
      </c>
    </row>
  </sheetData>
  <sheetProtection/>
  <mergeCells count="12">
    <mergeCell ref="A9:E9"/>
    <mergeCell ref="C10:E10"/>
    <mergeCell ref="A20:E20"/>
    <mergeCell ref="C21:E21"/>
    <mergeCell ref="C25:E25"/>
    <mergeCell ref="A30:E30"/>
    <mergeCell ref="A1:E1"/>
    <mergeCell ref="A3:E3"/>
    <mergeCell ref="A5:A7"/>
    <mergeCell ref="B5:B7"/>
    <mergeCell ref="D5:D6"/>
    <mergeCell ref="A2:E2"/>
  </mergeCells>
  <printOptions/>
  <pageMargins left="1.17" right="0.48" top="0.7480314960629921" bottom="0.7480314960629921" header="0.31496062992125984" footer="0.31496062992125984"/>
  <pageSetup orientation="portrait" scale="75" r:id="rId1"/>
</worksheet>
</file>

<file path=xl/worksheets/sheet6.xml><?xml version="1.0" encoding="utf-8"?>
<worksheet xmlns="http://schemas.openxmlformats.org/spreadsheetml/2006/main" xmlns:r="http://schemas.openxmlformats.org/officeDocument/2006/relationships">
  <sheetPr>
    <tabColor theme="8" tint="-0.4999699890613556"/>
  </sheetPr>
  <dimension ref="A1:E33"/>
  <sheetViews>
    <sheetView zoomScale="125" zoomScaleNormal="125" zoomScalePageLayoutView="0" workbookViewId="0" topLeftCell="A1">
      <pane ySplit="3" topLeftCell="A4" activePane="bottomLeft" state="frozen"/>
      <selection pane="topLeft" activeCell="D58" sqref="D58"/>
      <selection pane="bottomLeft" activeCell="G1" sqref="G1"/>
    </sheetView>
  </sheetViews>
  <sheetFormatPr defaultColWidth="9.140625" defaultRowHeight="15"/>
  <cols>
    <col min="1" max="1" width="6.28125" style="255" customWidth="1"/>
    <col min="2" max="2" width="47.57421875" style="100" customWidth="1"/>
    <col min="3" max="5" width="18.28125" style="100" customWidth="1"/>
    <col min="6" max="16384" width="8.8515625" style="100" customWidth="1"/>
  </cols>
  <sheetData>
    <row r="1" spans="1:5" ht="14.25">
      <c r="A1" s="401" t="s">
        <v>224</v>
      </c>
      <c r="B1" s="401"/>
      <c r="C1" s="401"/>
      <c r="D1" s="401"/>
      <c r="E1" s="401"/>
    </row>
    <row r="2" spans="1:5" ht="14.25">
      <c r="A2" s="401" t="str">
        <f>'DG'!A4</f>
        <v>…………………………………..</v>
      </c>
      <c r="B2" s="401"/>
      <c r="C2" s="401"/>
      <c r="D2" s="401"/>
      <c r="E2" s="401"/>
    </row>
    <row r="3" spans="1:5" ht="14.25">
      <c r="A3" s="401"/>
      <c r="B3" s="401"/>
      <c r="C3" s="401"/>
      <c r="D3" s="401"/>
      <c r="E3" s="401"/>
    </row>
    <row r="4" spans="1:5" ht="15" thickBot="1">
      <c r="A4" s="249"/>
      <c r="B4" s="205"/>
      <c r="C4" s="205"/>
      <c r="D4" s="205"/>
      <c r="E4" s="205"/>
    </row>
    <row r="5" spans="1:5" ht="37.5" customHeight="1">
      <c r="A5" s="397" t="s">
        <v>50</v>
      </c>
      <c r="B5" s="399" t="s">
        <v>1</v>
      </c>
      <c r="C5" s="108" t="s">
        <v>2</v>
      </c>
      <c r="D5" s="361" t="s">
        <v>4</v>
      </c>
      <c r="E5" s="108" t="s">
        <v>2</v>
      </c>
    </row>
    <row r="6" spans="1:5" ht="14.25">
      <c r="A6" s="398"/>
      <c r="B6" s="400"/>
      <c r="C6" s="109" t="s">
        <v>3</v>
      </c>
      <c r="D6" s="362"/>
      <c r="E6" s="109" t="s">
        <v>5</v>
      </c>
    </row>
    <row r="7" spans="1:5" ht="14.25">
      <c r="A7" s="398"/>
      <c r="B7" s="400"/>
      <c r="C7" s="109" t="s">
        <v>211</v>
      </c>
      <c r="D7" s="109" t="s">
        <v>211</v>
      </c>
      <c r="E7" s="109" t="s">
        <v>211</v>
      </c>
    </row>
    <row r="8" spans="1:5" ht="15" thickBot="1">
      <c r="A8" s="263" t="s">
        <v>225</v>
      </c>
      <c r="B8" s="264">
        <v>1</v>
      </c>
      <c r="C8" s="246">
        <v>2</v>
      </c>
      <c r="D8" s="246">
        <v>3</v>
      </c>
      <c r="E8" s="246">
        <v>4</v>
      </c>
    </row>
    <row r="9" spans="1:5" ht="15" thickBot="1">
      <c r="A9" s="380"/>
      <c r="B9" s="381"/>
      <c r="C9" s="381"/>
      <c r="D9" s="381"/>
      <c r="E9" s="381"/>
    </row>
    <row r="10" spans="1:5" ht="15" thickBot="1">
      <c r="A10" s="251" t="s">
        <v>100</v>
      </c>
      <c r="B10" s="207" t="s">
        <v>101</v>
      </c>
      <c r="C10" s="382"/>
      <c r="D10" s="382"/>
      <c r="E10" s="382"/>
    </row>
    <row r="11" spans="1:5" ht="14.25">
      <c r="A11" s="125" t="s">
        <v>171</v>
      </c>
      <c r="B11" s="112" t="s">
        <v>102</v>
      </c>
      <c r="C11" s="211">
        <v>0</v>
      </c>
      <c r="D11" s="114">
        <f aca="true" t="shared" si="0" ref="D11:D18">ROUND(C11*19%,2)</f>
        <v>0</v>
      </c>
      <c r="E11" s="114">
        <f aca="true" t="shared" si="1" ref="E11:E18">C11+D11</f>
        <v>0</v>
      </c>
    </row>
    <row r="12" spans="1:5" ht="41.25">
      <c r="A12" s="125" t="s">
        <v>173</v>
      </c>
      <c r="B12" s="41" t="s">
        <v>103</v>
      </c>
      <c r="C12" s="243">
        <v>0</v>
      </c>
      <c r="D12" s="114">
        <f t="shared" si="0"/>
        <v>0</v>
      </c>
      <c r="E12" s="114">
        <f t="shared" si="1"/>
        <v>0</v>
      </c>
    </row>
    <row r="13" spans="1:5" ht="14.25">
      <c r="A13" s="125" t="s">
        <v>175</v>
      </c>
      <c r="B13" s="116" t="s">
        <v>104</v>
      </c>
      <c r="C13" s="215">
        <v>0</v>
      </c>
      <c r="D13" s="114">
        <f t="shared" si="0"/>
        <v>0</v>
      </c>
      <c r="E13" s="114">
        <f t="shared" si="1"/>
        <v>0</v>
      </c>
    </row>
    <row r="14" spans="1:5" ht="14.25">
      <c r="A14" s="125" t="s">
        <v>215</v>
      </c>
      <c r="B14" s="116" t="s">
        <v>105</v>
      </c>
      <c r="C14" s="215">
        <v>0</v>
      </c>
      <c r="D14" s="114">
        <f t="shared" si="0"/>
        <v>0</v>
      </c>
      <c r="E14" s="114">
        <f t="shared" si="1"/>
        <v>0</v>
      </c>
    </row>
    <row r="15" spans="1:5" ht="14.25">
      <c r="A15" s="125" t="s">
        <v>216</v>
      </c>
      <c r="B15" s="116" t="s">
        <v>106</v>
      </c>
      <c r="C15" s="215">
        <v>0</v>
      </c>
      <c r="D15" s="114">
        <f t="shared" si="0"/>
        <v>0</v>
      </c>
      <c r="E15" s="114">
        <f t="shared" si="1"/>
        <v>0</v>
      </c>
    </row>
    <row r="16" spans="1:5" ht="27">
      <c r="A16" s="125" t="s">
        <v>217</v>
      </c>
      <c r="B16" s="116" t="s">
        <v>107</v>
      </c>
      <c r="C16" s="215">
        <v>0</v>
      </c>
      <c r="D16" s="114">
        <f t="shared" si="0"/>
        <v>0</v>
      </c>
      <c r="E16" s="114">
        <f t="shared" si="1"/>
        <v>0</v>
      </c>
    </row>
    <row r="17" spans="1:5" ht="14.25">
      <c r="A17" s="125" t="s">
        <v>218</v>
      </c>
      <c r="B17" s="116" t="s">
        <v>108</v>
      </c>
      <c r="C17" s="215">
        <v>0</v>
      </c>
      <c r="D17" s="114">
        <f t="shared" si="0"/>
        <v>0</v>
      </c>
      <c r="E17" s="114">
        <f t="shared" si="1"/>
        <v>0</v>
      </c>
    </row>
    <row r="18" spans="1:5" ht="15" thickBot="1">
      <c r="A18" s="127" t="s">
        <v>219</v>
      </c>
      <c r="B18" s="119" t="s">
        <v>109</v>
      </c>
      <c r="C18" s="216">
        <v>0</v>
      </c>
      <c r="D18" s="114">
        <f t="shared" si="0"/>
        <v>0</v>
      </c>
      <c r="E18" s="114">
        <f t="shared" si="1"/>
        <v>0</v>
      </c>
    </row>
    <row r="19" spans="1:5" ht="15" thickBot="1">
      <c r="A19" s="252"/>
      <c r="B19" s="207" t="s">
        <v>110</v>
      </c>
      <c r="C19" s="212">
        <f>SUM(C11:C18)</f>
        <v>0</v>
      </c>
      <c r="D19" s="212">
        <f>SUM(D11:D18)</f>
        <v>0</v>
      </c>
      <c r="E19" s="212">
        <f>SUM(E11:E18)</f>
        <v>0</v>
      </c>
    </row>
    <row r="20" spans="1:5" ht="15" thickBot="1">
      <c r="A20" s="353"/>
      <c r="B20" s="354"/>
      <c r="C20" s="354"/>
      <c r="D20" s="354"/>
      <c r="E20" s="354"/>
    </row>
    <row r="21" spans="1:5" ht="15" thickBot="1">
      <c r="A21" s="251" t="s">
        <v>111</v>
      </c>
      <c r="B21" s="207" t="s">
        <v>112</v>
      </c>
      <c r="C21" s="383"/>
      <c r="D21" s="383"/>
      <c r="E21" s="383"/>
    </row>
    <row r="22" spans="1:5" ht="15" thickBot="1">
      <c r="A22" s="257" t="s">
        <v>223</v>
      </c>
      <c r="B22" s="209" t="s">
        <v>113</v>
      </c>
      <c r="C22" s="210">
        <v>0</v>
      </c>
      <c r="D22" s="114">
        <f>ROUND(C22*19%,2)</f>
        <v>0</v>
      </c>
      <c r="E22" s="114">
        <f>C22+D22</f>
        <v>0</v>
      </c>
    </row>
    <row r="23" spans="1:5" ht="15" thickBot="1">
      <c r="A23" s="252"/>
      <c r="B23" s="207" t="s">
        <v>114</v>
      </c>
      <c r="C23" s="212">
        <f>SUM(C22:C22)</f>
        <v>0</v>
      </c>
      <c r="D23" s="212">
        <f>SUM(D22:D22)</f>
        <v>0</v>
      </c>
      <c r="E23" s="212">
        <f>SUM(E22:E22)</f>
        <v>0</v>
      </c>
    </row>
    <row r="24" spans="1:5" ht="15" thickBot="1">
      <c r="A24" s="253"/>
      <c r="B24" s="213"/>
      <c r="C24" s="214"/>
      <c r="D24" s="214"/>
      <c r="E24" s="214"/>
    </row>
    <row r="25" spans="1:5" ht="15" thickBot="1">
      <c r="A25" s="251" t="s">
        <v>115</v>
      </c>
      <c r="B25" s="207" t="s">
        <v>116</v>
      </c>
      <c r="C25" s="383"/>
      <c r="D25" s="383"/>
      <c r="E25" s="383"/>
    </row>
    <row r="26" spans="1:5" s="262" customFormat="1" ht="14.25">
      <c r="A26" s="265" t="s">
        <v>212</v>
      </c>
      <c r="B26" s="116" t="s">
        <v>117</v>
      </c>
      <c r="C26" s="126">
        <v>0</v>
      </c>
      <c r="D26" s="114">
        <f>ROUND(C26*19%,2)</f>
        <v>0</v>
      </c>
      <c r="E26" s="114">
        <f>C26+D26</f>
        <v>0</v>
      </c>
    </row>
    <row r="27" spans="1:5" ht="14.25">
      <c r="A27" s="266" t="s">
        <v>213</v>
      </c>
      <c r="B27" s="116" t="s">
        <v>118</v>
      </c>
      <c r="C27" s="126">
        <v>0</v>
      </c>
      <c r="D27" s="114">
        <f>ROUND(C27*19%,2)</f>
        <v>0</v>
      </c>
      <c r="E27" s="114">
        <f>C27+D27</f>
        <v>0</v>
      </c>
    </row>
    <row r="28" spans="1:5" ht="15" thickBot="1">
      <c r="A28" s="267" t="s">
        <v>214</v>
      </c>
      <c r="B28" s="119" t="s">
        <v>24</v>
      </c>
      <c r="C28" s="128">
        <v>0</v>
      </c>
      <c r="D28" s="114">
        <f>ROUND(C28*19%,2)</f>
        <v>0</v>
      </c>
      <c r="E28" s="114">
        <f>C28+D28</f>
        <v>0</v>
      </c>
    </row>
    <row r="29" spans="1:5" ht="15" thickBot="1">
      <c r="A29" s="252"/>
      <c r="B29" s="207" t="s">
        <v>119</v>
      </c>
      <c r="C29" s="208">
        <f>SUM(C26:C28)</f>
        <v>0</v>
      </c>
      <c r="D29" s="208">
        <f>SUM(D26:D28)</f>
        <v>0</v>
      </c>
      <c r="E29" s="208">
        <f>SUM(E26:E28)</f>
        <v>0</v>
      </c>
    </row>
    <row r="30" spans="1:5" ht="15" thickBot="1">
      <c r="A30" s="384"/>
      <c r="B30" s="385"/>
      <c r="C30" s="385"/>
      <c r="D30" s="385"/>
      <c r="E30" s="385"/>
    </row>
    <row r="31" spans="1:5" ht="15" thickBot="1">
      <c r="A31" s="252"/>
      <c r="B31" s="207" t="s">
        <v>120</v>
      </c>
      <c r="C31" s="208">
        <f>C19+C23+C29</f>
        <v>0</v>
      </c>
      <c r="D31" s="208">
        <f>D19+D23+D29</f>
        <v>0</v>
      </c>
      <c r="E31" s="208">
        <f>E19+E23+E29</f>
        <v>0</v>
      </c>
    </row>
    <row r="33" ht="14.25">
      <c r="A33" s="254">
        <f>'DG'!A62</f>
        <v>0</v>
      </c>
    </row>
  </sheetData>
  <sheetProtection/>
  <mergeCells count="12">
    <mergeCell ref="A9:E9"/>
    <mergeCell ref="C10:E10"/>
    <mergeCell ref="A20:E20"/>
    <mergeCell ref="C21:E21"/>
    <mergeCell ref="C25:E25"/>
    <mergeCell ref="A30:E30"/>
    <mergeCell ref="A1:E1"/>
    <mergeCell ref="A3:E3"/>
    <mergeCell ref="A5:A7"/>
    <mergeCell ref="B5:B7"/>
    <mergeCell ref="D5:D6"/>
    <mergeCell ref="A2:E2"/>
  </mergeCells>
  <printOptions/>
  <pageMargins left="1.12" right="0.53" top="0.7480314960629921" bottom="0.7480314960629921" header="0.31496062992125984" footer="0.31496062992125984"/>
  <pageSetup orientation="portrait" scale="75" r:id="rId1"/>
</worksheet>
</file>

<file path=xl/worksheets/sheet7.xml><?xml version="1.0" encoding="utf-8"?>
<worksheet xmlns="http://schemas.openxmlformats.org/spreadsheetml/2006/main" xmlns:r="http://schemas.openxmlformats.org/officeDocument/2006/relationships">
  <sheetPr>
    <tabColor theme="8" tint="-0.4999699890613556"/>
  </sheetPr>
  <dimension ref="A1:E33"/>
  <sheetViews>
    <sheetView zoomScale="125" zoomScaleNormal="125" zoomScalePageLayoutView="0" workbookViewId="0" topLeftCell="A1">
      <pane ySplit="3" topLeftCell="A4" activePane="bottomLeft" state="frozen"/>
      <selection pane="topLeft" activeCell="D58" sqref="D58"/>
      <selection pane="bottomLeft" activeCell="B5" sqref="B5:B7"/>
    </sheetView>
  </sheetViews>
  <sheetFormatPr defaultColWidth="9.140625" defaultRowHeight="15"/>
  <cols>
    <col min="1" max="1" width="6.28125" style="255" customWidth="1"/>
    <col min="2" max="2" width="47.57421875" style="100" customWidth="1"/>
    <col min="3" max="5" width="18.28125" style="100" customWidth="1"/>
    <col min="6" max="16384" width="8.8515625" style="100" customWidth="1"/>
  </cols>
  <sheetData>
    <row r="1" spans="1:5" ht="14.25">
      <c r="A1" s="401" t="s">
        <v>224</v>
      </c>
      <c r="B1" s="401"/>
      <c r="C1" s="401"/>
      <c r="D1" s="401"/>
      <c r="E1" s="401"/>
    </row>
    <row r="2" spans="1:5" ht="14.25">
      <c r="A2" s="401" t="str">
        <f>'DG'!A4</f>
        <v>…………………………………..</v>
      </c>
      <c r="B2" s="401"/>
      <c r="C2" s="401"/>
      <c r="D2" s="401"/>
      <c r="E2" s="401"/>
    </row>
    <row r="3" spans="1:5" ht="14.25">
      <c r="A3" s="401"/>
      <c r="B3" s="401"/>
      <c r="C3" s="401"/>
      <c r="D3" s="401"/>
      <c r="E3" s="401"/>
    </row>
    <row r="4" spans="1:5" ht="15" thickBot="1">
      <c r="A4" s="249"/>
      <c r="B4" s="205"/>
      <c r="C4" s="205"/>
      <c r="D4" s="205"/>
      <c r="E4" s="205"/>
    </row>
    <row r="5" spans="1:5" ht="37.5" customHeight="1">
      <c r="A5" s="397" t="s">
        <v>50</v>
      </c>
      <c r="B5" s="399" t="s">
        <v>1</v>
      </c>
      <c r="C5" s="108" t="s">
        <v>2</v>
      </c>
      <c r="D5" s="361" t="s">
        <v>4</v>
      </c>
      <c r="E5" s="108" t="s">
        <v>2</v>
      </c>
    </row>
    <row r="6" spans="1:5" ht="14.25">
      <c r="A6" s="398"/>
      <c r="B6" s="400"/>
      <c r="C6" s="109" t="s">
        <v>3</v>
      </c>
      <c r="D6" s="362"/>
      <c r="E6" s="109" t="s">
        <v>5</v>
      </c>
    </row>
    <row r="7" spans="1:5" ht="14.25">
      <c r="A7" s="398"/>
      <c r="B7" s="400"/>
      <c r="C7" s="109" t="s">
        <v>211</v>
      </c>
      <c r="D7" s="109" t="s">
        <v>211</v>
      </c>
      <c r="E7" s="109" t="s">
        <v>211</v>
      </c>
    </row>
    <row r="8" spans="1:5" ht="15" thickBot="1">
      <c r="A8" s="263" t="s">
        <v>225</v>
      </c>
      <c r="B8" s="264">
        <v>1</v>
      </c>
      <c r="C8" s="246">
        <v>2</v>
      </c>
      <c r="D8" s="246">
        <v>3</v>
      </c>
      <c r="E8" s="246">
        <v>4</v>
      </c>
    </row>
    <row r="9" spans="1:5" ht="15" thickBot="1">
      <c r="A9" s="380"/>
      <c r="B9" s="381"/>
      <c r="C9" s="381"/>
      <c r="D9" s="381"/>
      <c r="E9" s="381"/>
    </row>
    <row r="10" spans="1:5" ht="15" thickBot="1">
      <c r="A10" s="251" t="s">
        <v>100</v>
      </c>
      <c r="B10" s="207" t="s">
        <v>101</v>
      </c>
      <c r="C10" s="382"/>
      <c r="D10" s="382"/>
      <c r="E10" s="382"/>
    </row>
    <row r="11" spans="1:5" ht="14.25">
      <c r="A11" s="125" t="s">
        <v>171</v>
      </c>
      <c r="B11" s="112" t="s">
        <v>102</v>
      </c>
      <c r="C11" s="211">
        <v>0</v>
      </c>
      <c r="D11" s="114">
        <f aca="true" t="shared" si="0" ref="D11:D18">ROUND(C11*19%,2)</f>
        <v>0</v>
      </c>
      <c r="E11" s="114">
        <f aca="true" t="shared" si="1" ref="E11:E18">C11+D11</f>
        <v>0</v>
      </c>
    </row>
    <row r="12" spans="1:5" ht="41.25">
      <c r="A12" s="125" t="s">
        <v>173</v>
      </c>
      <c r="B12" s="41" t="s">
        <v>103</v>
      </c>
      <c r="C12" s="243">
        <v>0</v>
      </c>
      <c r="D12" s="114">
        <f t="shared" si="0"/>
        <v>0</v>
      </c>
      <c r="E12" s="114">
        <f t="shared" si="1"/>
        <v>0</v>
      </c>
    </row>
    <row r="13" spans="1:5" ht="14.25">
      <c r="A13" s="125" t="s">
        <v>175</v>
      </c>
      <c r="B13" s="116" t="s">
        <v>104</v>
      </c>
      <c r="C13" s="215">
        <v>0</v>
      </c>
      <c r="D13" s="114">
        <f t="shared" si="0"/>
        <v>0</v>
      </c>
      <c r="E13" s="114">
        <f t="shared" si="1"/>
        <v>0</v>
      </c>
    </row>
    <row r="14" spans="1:5" ht="14.25">
      <c r="A14" s="125" t="s">
        <v>215</v>
      </c>
      <c r="B14" s="116" t="s">
        <v>105</v>
      </c>
      <c r="C14" s="215">
        <v>0</v>
      </c>
      <c r="D14" s="114">
        <f t="shared" si="0"/>
        <v>0</v>
      </c>
      <c r="E14" s="114">
        <f t="shared" si="1"/>
        <v>0</v>
      </c>
    </row>
    <row r="15" spans="1:5" ht="14.25">
      <c r="A15" s="125" t="s">
        <v>216</v>
      </c>
      <c r="B15" s="116" t="s">
        <v>106</v>
      </c>
      <c r="C15" s="215">
        <v>0</v>
      </c>
      <c r="D15" s="114">
        <f t="shared" si="0"/>
        <v>0</v>
      </c>
      <c r="E15" s="114">
        <f t="shared" si="1"/>
        <v>0</v>
      </c>
    </row>
    <row r="16" spans="1:5" ht="27">
      <c r="A16" s="125" t="s">
        <v>217</v>
      </c>
      <c r="B16" s="116" t="s">
        <v>107</v>
      </c>
      <c r="C16" s="215">
        <v>0</v>
      </c>
      <c r="D16" s="114">
        <f t="shared" si="0"/>
        <v>0</v>
      </c>
      <c r="E16" s="114">
        <f t="shared" si="1"/>
        <v>0</v>
      </c>
    </row>
    <row r="17" spans="1:5" ht="14.25">
      <c r="A17" s="125" t="s">
        <v>218</v>
      </c>
      <c r="B17" s="116" t="s">
        <v>108</v>
      </c>
      <c r="C17" s="215">
        <v>0</v>
      </c>
      <c r="D17" s="114">
        <f t="shared" si="0"/>
        <v>0</v>
      </c>
      <c r="E17" s="114">
        <f t="shared" si="1"/>
        <v>0</v>
      </c>
    </row>
    <row r="18" spans="1:5" ht="15" thickBot="1">
      <c r="A18" s="127" t="s">
        <v>219</v>
      </c>
      <c r="B18" s="119" t="s">
        <v>109</v>
      </c>
      <c r="C18" s="216">
        <v>0</v>
      </c>
      <c r="D18" s="114">
        <f t="shared" si="0"/>
        <v>0</v>
      </c>
      <c r="E18" s="114">
        <f t="shared" si="1"/>
        <v>0</v>
      </c>
    </row>
    <row r="19" spans="1:5" ht="15" thickBot="1">
      <c r="A19" s="252"/>
      <c r="B19" s="207" t="s">
        <v>110</v>
      </c>
      <c r="C19" s="212">
        <f>SUM(C11:C18)</f>
        <v>0</v>
      </c>
      <c r="D19" s="212">
        <f>SUM(D11:D18)</f>
        <v>0</v>
      </c>
      <c r="E19" s="212">
        <f>SUM(E11:E18)</f>
        <v>0</v>
      </c>
    </row>
    <row r="20" spans="1:5" ht="15" thickBot="1">
      <c r="A20" s="353"/>
      <c r="B20" s="354"/>
      <c r="C20" s="354"/>
      <c r="D20" s="354"/>
      <c r="E20" s="354"/>
    </row>
    <row r="21" spans="1:5" ht="15" thickBot="1">
      <c r="A21" s="251" t="s">
        <v>111</v>
      </c>
      <c r="B21" s="207" t="s">
        <v>112</v>
      </c>
      <c r="C21" s="383"/>
      <c r="D21" s="383"/>
      <c r="E21" s="383"/>
    </row>
    <row r="22" spans="1:5" ht="15" thickBot="1">
      <c r="A22" s="257" t="s">
        <v>223</v>
      </c>
      <c r="B22" s="209" t="s">
        <v>113</v>
      </c>
      <c r="C22" s="210">
        <v>0</v>
      </c>
      <c r="D22" s="114">
        <f>ROUND(C22*19%,2)</f>
        <v>0</v>
      </c>
      <c r="E22" s="114">
        <f>C22+D22</f>
        <v>0</v>
      </c>
    </row>
    <row r="23" spans="1:5" ht="15" thickBot="1">
      <c r="A23" s="252"/>
      <c r="B23" s="207" t="s">
        <v>114</v>
      </c>
      <c r="C23" s="212">
        <f>SUM(C22:C22)</f>
        <v>0</v>
      </c>
      <c r="D23" s="212">
        <f>SUM(D22:D22)</f>
        <v>0</v>
      </c>
      <c r="E23" s="212">
        <f>SUM(E22:E22)</f>
        <v>0</v>
      </c>
    </row>
    <row r="24" spans="1:5" ht="15" thickBot="1">
      <c r="A24" s="253"/>
      <c r="B24" s="213"/>
      <c r="C24" s="214"/>
      <c r="D24" s="214"/>
      <c r="E24" s="214"/>
    </row>
    <row r="25" spans="1:5" ht="15" thickBot="1">
      <c r="A25" s="251" t="s">
        <v>115</v>
      </c>
      <c r="B25" s="207" t="s">
        <v>116</v>
      </c>
      <c r="C25" s="383"/>
      <c r="D25" s="383"/>
      <c r="E25" s="383"/>
    </row>
    <row r="26" spans="1:5" s="262" customFormat="1" ht="14.25">
      <c r="A26" s="265" t="s">
        <v>212</v>
      </c>
      <c r="B26" s="116" t="s">
        <v>117</v>
      </c>
      <c r="C26" s="126">
        <v>0</v>
      </c>
      <c r="D26" s="114">
        <f>ROUND(C26*19%,2)</f>
        <v>0</v>
      </c>
      <c r="E26" s="114">
        <f>C26+D26</f>
        <v>0</v>
      </c>
    </row>
    <row r="27" spans="1:5" ht="14.25">
      <c r="A27" s="266" t="s">
        <v>213</v>
      </c>
      <c r="B27" s="116" t="s">
        <v>118</v>
      </c>
      <c r="C27" s="126">
        <v>0</v>
      </c>
      <c r="D27" s="114">
        <f>ROUND(C27*19%,2)</f>
        <v>0</v>
      </c>
      <c r="E27" s="114">
        <f>C27+D27</f>
        <v>0</v>
      </c>
    </row>
    <row r="28" spans="1:5" ht="15" thickBot="1">
      <c r="A28" s="267" t="s">
        <v>214</v>
      </c>
      <c r="B28" s="119" t="s">
        <v>24</v>
      </c>
      <c r="C28" s="128">
        <v>0</v>
      </c>
      <c r="D28" s="114">
        <f>ROUND(C28*19%,2)</f>
        <v>0</v>
      </c>
      <c r="E28" s="114">
        <f>C28+D28</f>
        <v>0</v>
      </c>
    </row>
    <row r="29" spans="1:5" ht="15" thickBot="1">
      <c r="A29" s="252"/>
      <c r="B29" s="207" t="s">
        <v>119</v>
      </c>
      <c r="C29" s="208">
        <f>SUM(C26:C28)</f>
        <v>0</v>
      </c>
      <c r="D29" s="208">
        <f>SUM(D26:D28)</f>
        <v>0</v>
      </c>
      <c r="E29" s="208">
        <f>SUM(E26:E28)</f>
        <v>0</v>
      </c>
    </row>
    <row r="30" spans="1:5" ht="15" thickBot="1">
      <c r="A30" s="384"/>
      <c r="B30" s="385"/>
      <c r="C30" s="385"/>
      <c r="D30" s="385"/>
      <c r="E30" s="385"/>
    </row>
    <row r="31" spans="1:5" ht="15" thickBot="1">
      <c r="A31" s="252"/>
      <c r="B31" s="207" t="s">
        <v>120</v>
      </c>
      <c r="C31" s="208">
        <f>C19+C23+C29</f>
        <v>0</v>
      </c>
      <c r="D31" s="208">
        <f>D19+D23+D29</f>
        <v>0</v>
      </c>
      <c r="E31" s="208">
        <f>E19+E23+E29</f>
        <v>0</v>
      </c>
    </row>
    <row r="33" ht="14.25">
      <c r="A33" s="254">
        <f>'DG'!A62</f>
        <v>0</v>
      </c>
    </row>
  </sheetData>
  <sheetProtection/>
  <mergeCells count="12">
    <mergeCell ref="A9:E9"/>
    <mergeCell ref="C10:E10"/>
    <mergeCell ref="A20:E20"/>
    <mergeCell ref="C21:E21"/>
    <mergeCell ref="C25:E25"/>
    <mergeCell ref="A30:E30"/>
    <mergeCell ref="A1:E1"/>
    <mergeCell ref="A2:E2"/>
    <mergeCell ref="A3:E3"/>
    <mergeCell ref="A5:A7"/>
    <mergeCell ref="B5:B7"/>
    <mergeCell ref="D5:D6"/>
  </mergeCells>
  <printOptions/>
  <pageMargins left="1.41" right="0.7086614173228347" top="0.7480314960629921" bottom="0.7480314960629921" header="0.31496062992125984" footer="0.31496062992125984"/>
  <pageSetup orientation="portrait" scale="75" r:id="rId1"/>
</worksheet>
</file>

<file path=xl/worksheets/sheet8.xml><?xml version="1.0" encoding="utf-8"?>
<worksheet xmlns="http://schemas.openxmlformats.org/spreadsheetml/2006/main" xmlns:r="http://schemas.openxmlformats.org/officeDocument/2006/relationships">
  <dimension ref="A1:H14"/>
  <sheetViews>
    <sheetView zoomScale="140" zoomScaleNormal="140" zoomScalePageLayoutView="0" workbookViewId="0" topLeftCell="A1">
      <selection activeCell="F16" sqref="F16"/>
    </sheetView>
  </sheetViews>
  <sheetFormatPr defaultColWidth="9.140625" defaultRowHeight="15"/>
  <cols>
    <col min="1" max="1" width="5.7109375" style="0" customWidth="1"/>
    <col min="2" max="2" width="41.7109375" style="0" customWidth="1"/>
    <col min="3" max="3" width="9.00390625" style="10" customWidth="1"/>
    <col min="4" max="4" width="9.00390625" style="0" customWidth="1"/>
    <col min="5" max="5" width="14.7109375" style="0" customWidth="1"/>
    <col min="6" max="8" width="17.140625" style="0" customWidth="1"/>
  </cols>
  <sheetData>
    <row r="1" spans="1:7" ht="14.25">
      <c r="A1" s="408" t="s">
        <v>24</v>
      </c>
      <c r="B1" s="408"/>
      <c r="C1" s="408"/>
      <c r="D1" s="408"/>
      <c r="E1" s="408"/>
      <c r="F1" s="408"/>
      <c r="G1" s="408"/>
    </row>
    <row r="2" spans="1:8" ht="15" thickBot="1">
      <c r="A2" s="25"/>
      <c r="B2" s="25"/>
      <c r="C2" s="268"/>
      <c r="D2" s="25"/>
      <c r="E2" s="25"/>
      <c r="F2" s="25"/>
      <c r="G2" s="25"/>
      <c r="H2" s="25"/>
    </row>
    <row r="3" spans="1:8" ht="14.25">
      <c r="A3" s="402" t="s">
        <v>230</v>
      </c>
      <c r="B3" s="404" t="s">
        <v>154</v>
      </c>
      <c r="C3" s="404" t="s">
        <v>150</v>
      </c>
      <c r="D3" s="406" t="s">
        <v>155</v>
      </c>
      <c r="E3" s="18" t="s">
        <v>156</v>
      </c>
      <c r="F3" s="19" t="s">
        <v>157</v>
      </c>
      <c r="G3" s="410" t="s">
        <v>228</v>
      </c>
      <c r="H3" s="19" t="s">
        <v>157</v>
      </c>
    </row>
    <row r="4" spans="1:8" ht="15" thickBot="1">
      <c r="A4" s="403"/>
      <c r="B4" s="405"/>
      <c r="C4" s="405"/>
      <c r="D4" s="407"/>
      <c r="E4" s="20" t="s">
        <v>226</v>
      </c>
      <c r="F4" s="21" t="s">
        <v>226</v>
      </c>
      <c r="G4" s="411"/>
      <c r="H4" s="21" t="s">
        <v>229</v>
      </c>
    </row>
    <row r="5" spans="1:8" ht="14.25">
      <c r="A5" s="270">
        <v>1</v>
      </c>
      <c r="B5" s="13" t="s">
        <v>158</v>
      </c>
      <c r="C5" s="14" t="s">
        <v>166</v>
      </c>
      <c r="D5" s="274"/>
      <c r="E5" s="278"/>
      <c r="F5" s="279">
        <f>D5*E5</f>
        <v>0</v>
      </c>
      <c r="G5" s="279">
        <f>ROUND(F5*19%,2)</f>
        <v>0</v>
      </c>
      <c r="H5" s="279">
        <f>F5+G5</f>
        <v>0</v>
      </c>
    </row>
    <row r="6" spans="1:8" ht="14.25">
      <c r="A6" s="271">
        <v>2</v>
      </c>
      <c r="B6" s="11" t="s">
        <v>162</v>
      </c>
      <c r="C6" s="12" t="s">
        <v>166</v>
      </c>
      <c r="D6" s="275"/>
      <c r="E6" s="280"/>
      <c r="F6" s="279">
        <f>D6*E6</f>
        <v>0</v>
      </c>
      <c r="G6" s="279">
        <f>ROUND(F6*19%,2)</f>
        <v>0</v>
      </c>
      <c r="H6" s="279">
        <f>F6+G6</f>
        <v>0</v>
      </c>
    </row>
    <row r="7" spans="1:8" ht="14.25">
      <c r="A7" s="271">
        <v>3</v>
      </c>
      <c r="B7" s="11" t="s">
        <v>159</v>
      </c>
      <c r="C7" s="12" t="s">
        <v>166</v>
      </c>
      <c r="D7" s="275"/>
      <c r="E7" s="280"/>
      <c r="F7" s="279">
        <f>D7*E7</f>
        <v>0</v>
      </c>
      <c r="G7" s="279">
        <f>ROUND(F7*19%,2)</f>
        <v>0</v>
      </c>
      <c r="H7" s="279">
        <f>F7+G7</f>
        <v>0</v>
      </c>
    </row>
    <row r="8" spans="1:8" ht="14.25">
      <c r="A8" s="272">
        <v>4</v>
      </c>
      <c r="B8" s="15" t="s">
        <v>160</v>
      </c>
      <c r="C8" s="16" t="s">
        <v>166</v>
      </c>
      <c r="D8" s="276"/>
      <c r="E8" s="17"/>
      <c r="F8" s="279">
        <f>D8*E8</f>
        <v>0</v>
      </c>
      <c r="G8" s="279">
        <f>ROUND(F8*19%,2)</f>
        <v>0</v>
      </c>
      <c r="H8" s="279">
        <f>F8+G8</f>
        <v>0</v>
      </c>
    </row>
    <row r="9" spans="1:8" ht="15" thickBot="1">
      <c r="A9" s="273"/>
      <c r="B9" s="94" t="s">
        <v>209</v>
      </c>
      <c r="C9" s="95"/>
      <c r="D9" s="277"/>
      <c r="E9" s="96"/>
      <c r="F9" s="279">
        <f>D9*E9</f>
        <v>0</v>
      </c>
      <c r="G9" s="279">
        <f>ROUND(F9*19%,2)</f>
        <v>0</v>
      </c>
      <c r="H9" s="279">
        <f>F9+G9</f>
        <v>0</v>
      </c>
    </row>
    <row r="10" spans="1:8" ht="15" thickBot="1">
      <c r="A10" s="22"/>
      <c r="B10" s="23" t="s">
        <v>149</v>
      </c>
      <c r="C10" s="269"/>
      <c r="D10" s="24"/>
      <c r="E10" s="281">
        <f>SUM(E5:E9)</f>
        <v>0</v>
      </c>
      <c r="F10" s="281">
        <f>SUM(F5:F9)</f>
        <v>0</v>
      </c>
      <c r="G10" s="281">
        <f>SUM(G5:G9)</f>
        <v>0</v>
      </c>
      <c r="H10" s="281">
        <f>SUM(H5:H9)</f>
        <v>0</v>
      </c>
    </row>
    <row r="12" spans="5:8" ht="14.25">
      <c r="E12" s="45"/>
      <c r="F12" s="86"/>
      <c r="G12" s="86"/>
      <c r="H12" s="86"/>
    </row>
    <row r="13" spans="1:7" ht="14.25">
      <c r="A13" s="409" t="s">
        <v>227</v>
      </c>
      <c r="B13" s="409"/>
      <c r="C13" s="409"/>
      <c r="D13" s="409"/>
      <c r="E13" s="409"/>
      <c r="F13" s="409"/>
      <c r="G13" s="409"/>
    </row>
    <row r="14" spans="6:8" ht="14.25">
      <c r="F14" s="86"/>
      <c r="G14" s="86"/>
      <c r="H14" s="86"/>
    </row>
  </sheetData>
  <sheetProtection/>
  <mergeCells count="7">
    <mergeCell ref="A3:A4"/>
    <mergeCell ref="B3:B4"/>
    <mergeCell ref="C3:C4"/>
    <mergeCell ref="D3:D4"/>
    <mergeCell ref="A1:G1"/>
    <mergeCell ref="A13:G13"/>
    <mergeCell ref="G3:G4"/>
  </mergeCells>
  <printOptions/>
  <pageMargins left="1.18" right="0.2755905511811024" top="0.7480314960629921" bottom="0.7480314960629921" header="0.31496062992125984" footer="0.31496062992125984"/>
  <pageSetup orientation="portrait" paperSize="9" scale="65" r:id="rId1"/>
</worksheet>
</file>

<file path=xl/worksheets/sheet9.xml><?xml version="1.0" encoding="utf-8"?>
<worksheet xmlns="http://schemas.openxmlformats.org/spreadsheetml/2006/main" xmlns:r="http://schemas.openxmlformats.org/officeDocument/2006/relationships">
  <dimension ref="A1:I32"/>
  <sheetViews>
    <sheetView zoomScalePageLayoutView="0" workbookViewId="0" topLeftCell="A1">
      <selection activeCell="I3" sqref="I3"/>
    </sheetView>
  </sheetViews>
  <sheetFormatPr defaultColWidth="9.140625" defaultRowHeight="15"/>
  <cols>
    <col min="1" max="1" width="5.421875" style="295" customWidth="1"/>
    <col min="2" max="2" width="36.421875" style="0" bestFit="1" customWidth="1"/>
    <col min="3" max="3" width="4.7109375" style="295" bestFit="1" customWidth="1"/>
    <col min="4" max="4" width="9.421875" style="10" bestFit="1" customWidth="1"/>
    <col min="5" max="6" width="14.7109375" style="44" customWidth="1"/>
    <col min="7" max="8" width="14.7109375" style="89" customWidth="1"/>
    <col min="9" max="9" width="5.8515625" style="0" customWidth="1"/>
  </cols>
  <sheetData>
    <row r="1" spans="5:6" ht="14.25">
      <c r="E1" s="89"/>
      <c r="F1" s="89"/>
    </row>
    <row r="2" spans="1:8" ht="14.25">
      <c r="A2" s="412" t="s">
        <v>233</v>
      </c>
      <c r="B2" s="412"/>
      <c r="C2" s="412"/>
      <c r="D2" s="412"/>
      <c r="E2" s="412"/>
      <c r="F2" s="412"/>
      <c r="G2" s="412"/>
      <c r="H2" s="412"/>
    </row>
    <row r="3" spans="1:8" ht="14.25">
      <c r="A3" s="412" t="str">
        <f>'DG'!A4</f>
        <v>…………………………………..</v>
      </c>
      <c r="B3" s="412"/>
      <c r="C3" s="412"/>
      <c r="D3" s="412"/>
      <c r="E3" s="412"/>
      <c r="F3" s="412"/>
      <c r="G3" s="412"/>
      <c r="H3" s="412"/>
    </row>
    <row r="4" spans="1:8" ht="15" thickBot="1">
      <c r="A4" s="292"/>
      <c r="B4" s="26"/>
      <c r="C4" s="292"/>
      <c r="D4" s="27"/>
      <c r="E4" s="81" t="s">
        <v>197</v>
      </c>
      <c r="F4" s="80">
        <f>'DG'!$F$5</f>
        <v>0</v>
      </c>
      <c r="G4" s="80"/>
      <c r="H4" s="80">
        <f>'DG'!$F$5</f>
        <v>0</v>
      </c>
    </row>
    <row r="5" spans="1:8" ht="28.5" customHeight="1">
      <c r="A5" s="82" t="s">
        <v>50</v>
      </c>
      <c r="B5" s="83" t="s">
        <v>154</v>
      </c>
      <c r="C5" s="83" t="s">
        <v>150</v>
      </c>
      <c r="D5" s="83" t="s">
        <v>155</v>
      </c>
      <c r="E5" s="284" t="s">
        <v>207</v>
      </c>
      <c r="F5" s="284" t="s">
        <v>231</v>
      </c>
      <c r="G5" s="284" t="s">
        <v>4</v>
      </c>
      <c r="H5" s="285" t="s">
        <v>232</v>
      </c>
    </row>
    <row r="6" spans="1:8" ht="14.25">
      <c r="A6" s="296">
        <v>1</v>
      </c>
      <c r="B6" s="28"/>
      <c r="C6" s="293" t="s">
        <v>166</v>
      </c>
      <c r="D6" s="282"/>
      <c r="E6" s="283"/>
      <c r="F6" s="283">
        <f>D6*E6</f>
        <v>0</v>
      </c>
      <c r="G6" s="283">
        <f>ROUND(F6*19%,2)</f>
        <v>0</v>
      </c>
      <c r="H6" s="286">
        <f>F6+G6</f>
        <v>0</v>
      </c>
    </row>
    <row r="7" spans="1:8" ht="14.25">
      <c r="A7" s="296">
        <v>2</v>
      </c>
      <c r="B7" s="28"/>
      <c r="C7" s="293" t="s">
        <v>166</v>
      </c>
      <c r="D7" s="282"/>
      <c r="E7" s="283"/>
      <c r="F7" s="283">
        <f aca="true" t="shared" si="0" ref="F7:F24">D7*E7</f>
        <v>0</v>
      </c>
      <c r="G7" s="283">
        <f aca="true" t="shared" si="1" ref="G7:G24">ROUND(F7*19%,2)</f>
        <v>0</v>
      </c>
      <c r="H7" s="286">
        <f aca="true" t="shared" si="2" ref="H7:H24">F7+G7</f>
        <v>0</v>
      </c>
    </row>
    <row r="8" spans="1:8" ht="14.25">
      <c r="A8" s="296">
        <v>3</v>
      </c>
      <c r="B8" s="28"/>
      <c r="C8" s="293" t="s">
        <v>166</v>
      </c>
      <c r="D8" s="282"/>
      <c r="E8" s="283"/>
      <c r="F8" s="283">
        <f t="shared" si="0"/>
        <v>0</v>
      </c>
      <c r="G8" s="283">
        <f t="shared" si="1"/>
        <v>0</v>
      </c>
      <c r="H8" s="286">
        <f t="shared" si="2"/>
        <v>0</v>
      </c>
    </row>
    <row r="9" spans="1:8" ht="14.25">
      <c r="A9" s="296">
        <v>4</v>
      </c>
      <c r="B9" s="28"/>
      <c r="C9" s="293" t="s">
        <v>166</v>
      </c>
      <c r="D9" s="282"/>
      <c r="E9" s="283"/>
      <c r="F9" s="283">
        <f t="shared" si="0"/>
        <v>0</v>
      </c>
      <c r="G9" s="283">
        <f t="shared" si="1"/>
        <v>0</v>
      </c>
      <c r="H9" s="286">
        <f t="shared" si="2"/>
        <v>0</v>
      </c>
    </row>
    <row r="10" spans="1:8" ht="14.25">
      <c r="A10" s="296">
        <v>5</v>
      </c>
      <c r="B10" s="28"/>
      <c r="C10" s="293" t="s">
        <v>166</v>
      </c>
      <c r="D10" s="282"/>
      <c r="E10" s="283"/>
      <c r="F10" s="283">
        <f t="shared" si="0"/>
        <v>0</v>
      </c>
      <c r="G10" s="283">
        <f t="shared" si="1"/>
        <v>0</v>
      </c>
      <c r="H10" s="286">
        <f t="shared" si="2"/>
        <v>0</v>
      </c>
    </row>
    <row r="11" spans="1:8" ht="14.25">
      <c r="A11" s="296">
        <v>6</v>
      </c>
      <c r="B11" s="28"/>
      <c r="C11" s="293" t="s">
        <v>166</v>
      </c>
      <c r="D11" s="282"/>
      <c r="E11" s="283"/>
      <c r="F11" s="283">
        <f t="shared" si="0"/>
        <v>0</v>
      </c>
      <c r="G11" s="283">
        <f t="shared" si="1"/>
        <v>0</v>
      </c>
      <c r="H11" s="286">
        <f t="shared" si="2"/>
        <v>0</v>
      </c>
    </row>
    <row r="12" spans="1:8" ht="14.25">
      <c r="A12" s="296">
        <v>7</v>
      </c>
      <c r="B12" s="28"/>
      <c r="C12" s="293" t="s">
        <v>166</v>
      </c>
      <c r="D12" s="282"/>
      <c r="E12" s="283"/>
      <c r="F12" s="283">
        <f t="shared" si="0"/>
        <v>0</v>
      </c>
      <c r="G12" s="283">
        <f t="shared" si="1"/>
        <v>0</v>
      </c>
      <c r="H12" s="286">
        <f t="shared" si="2"/>
        <v>0</v>
      </c>
    </row>
    <row r="13" spans="1:8" ht="14.25">
      <c r="A13" s="296">
        <v>8</v>
      </c>
      <c r="B13" s="28"/>
      <c r="C13" s="293" t="s">
        <v>167</v>
      </c>
      <c r="D13" s="282"/>
      <c r="E13" s="283"/>
      <c r="F13" s="283">
        <f t="shared" si="0"/>
        <v>0</v>
      </c>
      <c r="G13" s="283">
        <f t="shared" si="1"/>
        <v>0</v>
      </c>
      <c r="H13" s="286">
        <f t="shared" si="2"/>
        <v>0</v>
      </c>
    </row>
    <row r="14" spans="1:8" ht="14.25">
      <c r="A14" s="296">
        <v>9</v>
      </c>
      <c r="B14" s="28"/>
      <c r="C14" s="293" t="s">
        <v>167</v>
      </c>
      <c r="D14" s="282"/>
      <c r="E14" s="283"/>
      <c r="F14" s="283">
        <f t="shared" si="0"/>
        <v>0</v>
      </c>
      <c r="G14" s="283">
        <f t="shared" si="1"/>
        <v>0</v>
      </c>
      <c r="H14" s="286">
        <f t="shared" si="2"/>
        <v>0</v>
      </c>
    </row>
    <row r="15" spans="1:8" ht="14.25">
      <c r="A15" s="296">
        <v>10</v>
      </c>
      <c r="B15" s="28"/>
      <c r="C15" s="293" t="s">
        <v>164</v>
      </c>
      <c r="D15" s="282"/>
      <c r="E15" s="283"/>
      <c r="F15" s="283">
        <f t="shared" si="0"/>
        <v>0</v>
      </c>
      <c r="G15" s="283">
        <f t="shared" si="1"/>
        <v>0</v>
      </c>
      <c r="H15" s="286">
        <f t="shared" si="2"/>
        <v>0</v>
      </c>
    </row>
    <row r="16" spans="1:8" ht="14.25">
      <c r="A16" s="296">
        <v>11</v>
      </c>
      <c r="B16" s="28"/>
      <c r="C16" s="293" t="s">
        <v>151</v>
      </c>
      <c r="D16" s="282"/>
      <c r="E16" s="283"/>
      <c r="F16" s="283">
        <f t="shared" si="0"/>
        <v>0</v>
      </c>
      <c r="G16" s="283">
        <f t="shared" si="1"/>
        <v>0</v>
      </c>
      <c r="H16" s="286">
        <f t="shared" si="2"/>
        <v>0</v>
      </c>
    </row>
    <row r="17" spans="1:8" ht="14.25">
      <c r="A17" s="296">
        <v>12</v>
      </c>
      <c r="B17" s="28"/>
      <c r="C17" s="293" t="s">
        <v>163</v>
      </c>
      <c r="D17" s="282"/>
      <c r="E17" s="283"/>
      <c r="F17" s="283">
        <f t="shared" si="0"/>
        <v>0</v>
      </c>
      <c r="G17" s="283">
        <f t="shared" si="1"/>
        <v>0</v>
      </c>
      <c r="H17" s="286">
        <f t="shared" si="2"/>
        <v>0</v>
      </c>
    </row>
    <row r="18" spans="1:8" ht="14.25">
      <c r="A18" s="296">
        <v>13</v>
      </c>
      <c r="B18" s="28"/>
      <c r="C18" s="293" t="s">
        <v>164</v>
      </c>
      <c r="D18" s="282"/>
      <c r="E18" s="283"/>
      <c r="F18" s="283">
        <f t="shared" si="0"/>
        <v>0</v>
      </c>
      <c r="G18" s="283">
        <f t="shared" si="1"/>
        <v>0</v>
      </c>
      <c r="H18" s="286">
        <f t="shared" si="2"/>
        <v>0</v>
      </c>
    </row>
    <row r="19" spans="1:8" ht="14.25">
      <c r="A19" s="296">
        <v>14</v>
      </c>
      <c r="B19" s="28"/>
      <c r="C19" s="293" t="s">
        <v>165</v>
      </c>
      <c r="D19" s="282"/>
      <c r="E19" s="283"/>
      <c r="F19" s="283">
        <f t="shared" si="0"/>
        <v>0</v>
      </c>
      <c r="G19" s="283">
        <f t="shared" si="1"/>
        <v>0</v>
      </c>
      <c r="H19" s="286">
        <f t="shared" si="2"/>
        <v>0</v>
      </c>
    </row>
    <row r="20" spans="1:8" ht="14.25">
      <c r="A20" s="296">
        <v>15</v>
      </c>
      <c r="B20" s="28"/>
      <c r="C20" s="293" t="s">
        <v>166</v>
      </c>
      <c r="D20" s="282"/>
      <c r="E20" s="283"/>
      <c r="F20" s="283">
        <f t="shared" si="0"/>
        <v>0</v>
      </c>
      <c r="G20" s="283">
        <f t="shared" si="1"/>
        <v>0</v>
      </c>
      <c r="H20" s="286">
        <f t="shared" si="2"/>
        <v>0</v>
      </c>
    </row>
    <row r="21" spans="1:8" ht="14.25">
      <c r="A21" s="296">
        <v>16</v>
      </c>
      <c r="B21" s="28"/>
      <c r="C21" s="293" t="s">
        <v>166</v>
      </c>
      <c r="D21" s="282"/>
      <c r="E21" s="283"/>
      <c r="F21" s="283">
        <f t="shared" si="0"/>
        <v>0</v>
      </c>
      <c r="G21" s="283">
        <f t="shared" si="1"/>
        <v>0</v>
      </c>
      <c r="H21" s="286">
        <f t="shared" si="2"/>
        <v>0</v>
      </c>
    </row>
    <row r="22" spans="1:8" ht="14.25">
      <c r="A22" s="296">
        <v>17</v>
      </c>
      <c r="B22" s="28"/>
      <c r="C22" s="293" t="s">
        <v>166</v>
      </c>
      <c r="D22" s="282"/>
      <c r="E22" s="283"/>
      <c r="F22" s="283">
        <f t="shared" si="0"/>
        <v>0</v>
      </c>
      <c r="G22" s="283">
        <f t="shared" si="1"/>
        <v>0</v>
      </c>
      <c r="H22" s="286">
        <f t="shared" si="2"/>
        <v>0</v>
      </c>
    </row>
    <row r="23" spans="1:8" ht="14.25">
      <c r="A23" s="296">
        <v>18</v>
      </c>
      <c r="B23" s="28"/>
      <c r="C23" s="293" t="s">
        <v>166</v>
      </c>
      <c r="D23" s="282"/>
      <c r="E23" s="283"/>
      <c r="F23" s="283">
        <f t="shared" si="0"/>
        <v>0</v>
      </c>
      <c r="G23" s="283">
        <f t="shared" si="1"/>
        <v>0</v>
      </c>
      <c r="H23" s="286">
        <f t="shared" si="2"/>
        <v>0</v>
      </c>
    </row>
    <row r="24" spans="1:8" ht="14.25">
      <c r="A24" s="296">
        <v>19</v>
      </c>
      <c r="B24" s="28"/>
      <c r="C24" s="293" t="s">
        <v>167</v>
      </c>
      <c r="D24" s="282"/>
      <c r="E24" s="283"/>
      <c r="F24" s="283">
        <f t="shared" si="0"/>
        <v>0</v>
      </c>
      <c r="G24" s="283">
        <f t="shared" si="1"/>
        <v>0</v>
      </c>
      <c r="H24" s="286">
        <f t="shared" si="2"/>
        <v>0</v>
      </c>
    </row>
    <row r="25" spans="1:8" ht="18.75" customHeight="1" thickBot="1">
      <c r="A25" s="297"/>
      <c r="B25" s="287" t="s">
        <v>161</v>
      </c>
      <c r="C25" s="294"/>
      <c r="D25" s="288"/>
      <c r="E25" s="289"/>
      <c r="F25" s="290">
        <f>SUM(F6:F24)</f>
        <v>0</v>
      </c>
      <c r="G25" s="290"/>
      <c r="H25" s="291">
        <f>SUM(H6:H24)</f>
        <v>0</v>
      </c>
    </row>
    <row r="27" spans="6:9" ht="14.25">
      <c r="F27" s="87"/>
      <c r="G27" s="87"/>
      <c r="H27" s="87"/>
      <c r="I27" s="88"/>
    </row>
    <row r="29" ht="14.25">
      <c r="B29" t="s">
        <v>203</v>
      </c>
    </row>
    <row r="30" ht="14.25">
      <c r="B30" t="s">
        <v>204</v>
      </c>
    </row>
    <row r="31" ht="14.25">
      <c r="B31" t="s">
        <v>205</v>
      </c>
    </row>
    <row r="32" ht="14.25">
      <c r="B32" t="s">
        <v>206</v>
      </c>
    </row>
  </sheetData>
  <sheetProtection/>
  <mergeCells count="2">
    <mergeCell ref="A2:H2"/>
    <mergeCell ref="A3:H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Pc1</cp:lastModifiedBy>
  <cp:lastPrinted>2023-02-28T11:50:15Z</cp:lastPrinted>
  <dcterms:created xsi:type="dcterms:W3CDTF">2008-01-24T10:19:38Z</dcterms:created>
  <dcterms:modified xsi:type="dcterms:W3CDTF">2023-03-30T08:35:12Z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