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ogdan\Desktop\"/>
    </mc:Choice>
  </mc:AlternateContent>
  <bookViews>
    <workbookView xWindow="0" yWindow="0" windowWidth="28800" windowHeight="12435" tabRatio="875" firstSheet="9" activeTab="9"/>
  </bookViews>
  <sheets>
    <sheet name="Sheet1" sheetId="148" state="hidden" r:id="rId1"/>
    <sheet name="18,11" sheetId="740" r:id="rId2"/>
    <sheet name="16,11" sheetId="739" r:id="rId3"/>
    <sheet name="15,11" sheetId="738" r:id="rId4"/>
    <sheet name="14,11" sheetId="737" r:id="rId5"/>
    <sheet name="09,11" sheetId="735" r:id="rId6"/>
    <sheet name="07,11" sheetId="734" r:id="rId7"/>
    <sheet name="03,11" sheetId="733" r:id="rId8"/>
    <sheet name="01,11" sheetId="732" r:id="rId9"/>
    <sheet name="31,12" sheetId="901" r:id="rId10"/>
    <sheet name="30,12" sheetId="900" r:id="rId11"/>
    <sheet name="24,12" sheetId="899" r:id="rId12"/>
    <sheet name="23,12" sheetId="898" r:id="rId13"/>
    <sheet name="20,12" sheetId="897" r:id="rId14"/>
    <sheet name="19,12" sheetId="896" r:id="rId15"/>
    <sheet name="18.12" sheetId="895" r:id="rId16"/>
    <sheet name="17,12" sheetId="894" r:id="rId17"/>
    <sheet name="16,12" sheetId="893" r:id="rId18"/>
    <sheet name="13,12" sheetId="892" r:id="rId19"/>
    <sheet name="12,12" sheetId="891" r:id="rId20"/>
    <sheet name="11,12" sheetId="890" r:id="rId21"/>
    <sheet name="10,12" sheetId="889" r:id="rId22"/>
    <sheet name="06,12" sheetId="888" r:id="rId23"/>
    <sheet name="04,12" sheetId="887" r:id="rId24"/>
    <sheet name="03,12" sheetId="886" r:id="rId25"/>
    <sheet name="28,11" sheetId="885" r:id="rId26"/>
    <sheet name="27,11" sheetId="884" r:id="rId27"/>
    <sheet name="26,11" sheetId="883" r:id="rId28"/>
    <sheet name="25,11" sheetId="882" r:id="rId29"/>
    <sheet name="22,11" sheetId="881" r:id="rId30"/>
    <sheet name="21,11" sheetId="880" r:id="rId31"/>
    <sheet name="20,11" sheetId="879" r:id="rId32"/>
    <sheet name="19,11" sheetId="878" r:id="rId33"/>
    <sheet name="18.11" sheetId="877" r:id="rId34"/>
    <sheet name="15.11" sheetId="876" r:id="rId35"/>
    <sheet name="14.11" sheetId="875" r:id="rId36"/>
    <sheet name="13,11" sheetId="874" r:id="rId37"/>
    <sheet name="08,11" sheetId="873" r:id="rId38"/>
    <sheet name="07.11" sheetId="872" r:id="rId39"/>
    <sheet name="06,11" sheetId="871" r:id="rId40"/>
    <sheet name="05,11" sheetId="870" r:id="rId41"/>
    <sheet name="30,10" sheetId="869" r:id="rId42"/>
    <sheet name="28,10" sheetId="868" r:id="rId43"/>
    <sheet name="25,10" sheetId="867" r:id="rId44"/>
    <sheet name="23,10" sheetId="866" r:id="rId45"/>
    <sheet name="22,10" sheetId="865" r:id="rId46"/>
    <sheet name="21,10" sheetId="864" r:id="rId47"/>
    <sheet name="18,10" sheetId="863" r:id="rId48"/>
    <sheet name="17,10" sheetId="862" r:id="rId49"/>
    <sheet name="16,10" sheetId="861" r:id="rId50"/>
    <sheet name="15,10" sheetId="860" r:id="rId51"/>
    <sheet name="11,10" sheetId="859" r:id="rId52"/>
    <sheet name="10,10" sheetId="858" r:id="rId53"/>
    <sheet name="09,10" sheetId="857" r:id="rId54"/>
    <sheet name="07,10" sheetId="852" r:id="rId55"/>
    <sheet name="03,10" sheetId="856" r:id="rId56"/>
    <sheet name="27,09" sheetId="855" r:id="rId57"/>
    <sheet name="26,09" sheetId="854" r:id="rId58"/>
    <sheet name="25,09" sheetId="853" r:id="rId59"/>
    <sheet name="24,09" sheetId="851" r:id="rId60"/>
    <sheet name="23,09" sheetId="850" r:id="rId61"/>
    <sheet name="18,09" sheetId="849" r:id="rId62"/>
    <sheet name="16,09" sheetId="848" r:id="rId63"/>
    <sheet name="13,09" sheetId="847" r:id="rId64"/>
    <sheet name="12,09" sheetId="846" r:id="rId65"/>
    <sheet name="11,09" sheetId="845" r:id="rId66"/>
    <sheet name="10,09" sheetId="844" r:id="rId67"/>
    <sheet name="06,09" sheetId="843" r:id="rId68"/>
    <sheet name="05,09" sheetId="842" r:id="rId69"/>
    <sheet name="03,09" sheetId="841" r:id="rId70"/>
    <sheet name="28,08" sheetId="840" r:id="rId71"/>
    <sheet name="27,08" sheetId="839" r:id="rId72"/>
    <sheet name="23,08" sheetId="838" r:id="rId73"/>
    <sheet name="22,08" sheetId="837" r:id="rId74"/>
    <sheet name="19,08" sheetId="836" r:id="rId75"/>
    <sheet name="14,08" sheetId="835" r:id="rId76"/>
    <sheet name="13,08" sheetId="834" r:id="rId77"/>
    <sheet name="08,08" sheetId="833" r:id="rId78"/>
    <sheet name="07,08" sheetId="832" r:id="rId79"/>
    <sheet name="06,08" sheetId="831" r:id="rId80"/>
    <sheet name="05,08" sheetId="830" r:id="rId81"/>
    <sheet name="02,08" sheetId="829" r:id="rId82"/>
    <sheet name="31,07" sheetId="828" r:id="rId83"/>
    <sheet name="30,07" sheetId="827" r:id="rId84"/>
    <sheet name="29,07" sheetId="826" r:id="rId85"/>
    <sheet name="26,07" sheetId="825" r:id="rId86"/>
    <sheet name="25,07" sheetId="824" r:id="rId87"/>
    <sheet name="24,07" sheetId="823" r:id="rId88"/>
    <sheet name="23,07" sheetId="822" r:id="rId89"/>
    <sheet name="22,07" sheetId="821" r:id="rId90"/>
    <sheet name="19,07" sheetId="820" r:id="rId91"/>
    <sheet name="18,07" sheetId="819" r:id="rId92"/>
    <sheet name="16,07" sheetId="818" r:id="rId93"/>
    <sheet name="15,07" sheetId="817" r:id="rId94"/>
    <sheet name="12,07" sheetId="815" r:id="rId95"/>
    <sheet name="11,07" sheetId="816" r:id="rId96"/>
    <sheet name="10,07" sheetId="814" r:id="rId97"/>
    <sheet name="05,07" sheetId="813" r:id="rId98"/>
    <sheet name="04,07" sheetId="812" r:id="rId99"/>
    <sheet name="02.07" sheetId="811" r:id="rId100"/>
    <sheet name="01,07" sheetId="810" r:id="rId101"/>
    <sheet name="28,06" sheetId="809" r:id="rId102"/>
    <sheet name="26,06" sheetId="808" r:id="rId103"/>
    <sheet name="24,06" sheetId="807" r:id="rId104"/>
    <sheet name="21,06" sheetId="806" r:id="rId105"/>
    <sheet name="20,06" sheetId="805" r:id="rId106"/>
    <sheet name="19,06" sheetId="804" r:id="rId107"/>
    <sheet name="14,06" sheetId="803" r:id="rId108"/>
    <sheet name="11,06" sheetId="802" r:id="rId109"/>
    <sheet name="07,06" sheetId="801" r:id="rId110"/>
    <sheet name="06,06" sheetId="800" r:id="rId111"/>
    <sheet name="05,06" sheetId="799" r:id="rId112"/>
    <sheet name="03,06" sheetId="798" r:id="rId113"/>
    <sheet name="30,05" sheetId="797" r:id="rId114"/>
    <sheet name="29,05" sheetId="796" r:id="rId115"/>
    <sheet name="28,05" sheetId="795" r:id="rId116"/>
    <sheet name="27,05" sheetId="794" r:id="rId117"/>
    <sheet name="24,05" sheetId="793" r:id="rId118"/>
    <sheet name="23,05" sheetId="792" r:id="rId119"/>
    <sheet name="22,05" sheetId="791" r:id="rId120"/>
    <sheet name="21,05" sheetId="790" r:id="rId121"/>
    <sheet name="17,05" sheetId="789" r:id="rId122"/>
    <sheet name="16,05" sheetId="788" r:id="rId123"/>
    <sheet name="15,05" sheetId="787" r:id="rId124"/>
    <sheet name="14,05" sheetId="786" r:id="rId125"/>
    <sheet name="13,05" sheetId="785" r:id="rId126"/>
    <sheet name="10,05" sheetId="784" r:id="rId127"/>
    <sheet name="09,05" sheetId="783" r:id="rId128"/>
    <sheet name="08,05" sheetId="782" r:id="rId129"/>
    <sheet name="07,05" sheetId="781" r:id="rId130"/>
    <sheet name="02,05" sheetId="780" r:id="rId131"/>
    <sheet name="24,04" sheetId="779" r:id="rId132"/>
    <sheet name="23,04" sheetId="778" r:id="rId133"/>
    <sheet name="22,04" sheetId="777" r:id="rId134"/>
    <sheet name="19,04" sheetId="776" r:id="rId135"/>
    <sheet name="18,04" sheetId="775" r:id="rId136"/>
    <sheet name="17,04" sheetId="774" r:id="rId137"/>
    <sheet name="16,04" sheetId="773" r:id="rId138"/>
    <sheet name="15,04" sheetId="772" r:id="rId139"/>
    <sheet name="12,04" sheetId="771" r:id="rId140"/>
    <sheet name="05,04" sheetId="770" r:id="rId141"/>
    <sheet name="02,04" sheetId="769" r:id="rId142"/>
    <sheet name="29,03" sheetId="768" r:id="rId143"/>
    <sheet name="28,03" sheetId="767" r:id="rId144"/>
    <sheet name="26,03" sheetId="766" r:id="rId145"/>
    <sheet name="25,03" sheetId="765" r:id="rId146"/>
    <sheet name="22,03" sheetId="764" r:id="rId147"/>
    <sheet name="21,03" sheetId="763" r:id="rId148"/>
    <sheet name="20,03" sheetId="762" r:id="rId149"/>
    <sheet name="19,03" sheetId="761" r:id="rId150"/>
    <sheet name="15,03" sheetId="760" r:id="rId151"/>
    <sheet name="14,03" sheetId="759" r:id="rId152"/>
    <sheet name="12,03" sheetId="758" r:id="rId153"/>
    <sheet name="11,03" sheetId="757" r:id="rId154"/>
    <sheet name="07,03" sheetId="756" r:id="rId155"/>
    <sheet name="04,03" sheetId="755" r:id="rId156"/>
    <sheet name="01,03" sheetId="754" r:id="rId157"/>
    <sheet name="28,02" sheetId="753" r:id="rId158"/>
    <sheet name="27,02" sheetId="752" r:id="rId159"/>
    <sheet name="26,02" sheetId="751" r:id="rId160"/>
    <sheet name="22,02" sheetId="750" r:id="rId161"/>
    <sheet name="21,02" sheetId="749" r:id="rId162"/>
    <sheet name="14,02" sheetId="748" r:id="rId163"/>
    <sheet name="08,02" sheetId="747" r:id="rId164"/>
    <sheet name="07,02" sheetId="746" r:id="rId165"/>
    <sheet name="01,02" sheetId="745" r:id="rId166"/>
    <sheet name="29,01" sheetId="744" r:id="rId167"/>
    <sheet name="22,01" sheetId="743" r:id="rId168"/>
    <sheet name="21,01" sheetId="742" r:id="rId169"/>
    <sheet name="13,01" sheetId="741" r:id="rId170"/>
    <sheet name="09,01" sheetId="731" r:id="rId171"/>
  </sheets>
  <calcPr calcId="152511"/>
</workbook>
</file>

<file path=xl/calcChain.xml><?xml version="1.0" encoding="utf-8"?>
<calcChain xmlns="http://schemas.openxmlformats.org/spreadsheetml/2006/main">
  <c r="B77" i="901" l="1"/>
  <c r="B13" i="901"/>
  <c r="B7" i="901"/>
  <c r="B149" i="901" l="1"/>
  <c r="B77" i="900"/>
  <c r="B13" i="900"/>
  <c r="B7" i="900"/>
  <c r="B149" i="900" l="1"/>
  <c r="B77" i="899"/>
  <c r="B13" i="899"/>
  <c r="B7" i="899"/>
  <c r="B77" i="898"/>
  <c r="B41" i="898"/>
  <c r="B40" i="898"/>
  <c r="B13" i="898" s="1"/>
  <c r="B7" i="898"/>
  <c r="B149" i="898" s="1"/>
  <c r="B149" i="899" l="1"/>
  <c r="B77" i="897"/>
  <c r="B13" i="897"/>
  <c r="B7" i="897"/>
  <c r="B149" i="897" l="1"/>
  <c r="B77" i="896"/>
  <c r="B30" i="896"/>
  <c r="B29" i="896"/>
  <c r="B13" i="896" s="1"/>
  <c r="B7" i="896"/>
  <c r="B149" i="896" s="1"/>
  <c r="B77" i="895" l="1"/>
  <c r="B14" i="895"/>
  <c r="B13" i="895"/>
  <c r="B7" i="895"/>
  <c r="B149" i="895" s="1"/>
  <c r="B77" i="894" l="1"/>
  <c r="B14" i="894"/>
  <c r="B13" i="894"/>
  <c r="B7" i="894"/>
  <c r="B149" i="894" s="1"/>
  <c r="B77" i="893" l="1"/>
  <c r="B26" i="893"/>
  <c r="B25" i="893"/>
  <c r="B19" i="893"/>
  <c r="B13" i="893"/>
  <c r="B7" i="893"/>
  <c r="B149" i="893" s="1"/>
  <c r="B77" i="892" l="1"/>
  <c r="B13" i="892"/>
  <c r="B7" i="892"/>
  <c r="B149" i="892" s="1"/>
  <c r="B77" i="891" l="1"/>
  <c r="B13" i="891"/>
  <c r="B7" i="891"/>
  <c r="B149" i="891" s="1"/>
  <c r="B77" i="890" l="1"/>
  <c r="B13" i="890"/>
  <c r="B7" i="890"/>
  <c r="B149" i="890" l="1"/>
  <c r="B77" i="889"/>
  <c r="B13" i="889"/>
  <c r="B7" i="889"/>
  <c r="B149" i="889" l="1"/>
  <c r="B77" i="888"/>
  <c r="B20" i="888"/>
  <c r="B14" i="888"/>
  <c r="B13" i="888"/>
  <c r="B149" i="888" s="1"/>
  <c r="B7" i="888"/>
  <c r="B77" i="887" l="1"/>
  <c r="B13" i="887"/>
  <c r="B7" i="887"/>
  <c r="B149" i="887" l="1"/>
  <c r="B77" i="886"/>
  <c r="B13" i="886"/>
  <c r="B7" i="886"/>
  <c r="B149" i="886" l="1"/>
  <c r="B77" i="885"/>
  <c r="B13" i="885"/>
  <c r="B7" i="885"/>
  <c r="B149" i="885" l="1"/>
  <c r="B77" i="884"/>
  <c r="B13" i="884"/>
  <c r="B7" i="884"/>
  <c r="B149" i="884" l="1"/>
  <c r="B77" i="883"/>
  <c r="B18" i="883"/>
  <c r="B13" i="883"/>
  <c r="B7" i="883"/>
  <c r="B149" i="883" s="1"/>
  <c r="B77" i="882" l="1"/>
  <c r="B13" i="882"/>
  <c r="B7" i="882"/>
  <c r="B149" i="882" l="1"/>
  <c r="B77" i="881"/>
  <c r="B13" i="881"/>
  <c r="B7" i="881"/>
  <c r="B149" i="881" l="1"/>
  <c r="B77" i="880"/>
  <c r="B13" i="880"/>
  <c r="B7" i="880"/>
  <c r="B149" i="880" l="1"/>
  <c r="B77" i="879"/>
  <c r="B13" i="879"/>
  <c r="B7" i="879"/>
  <c r="B149" i="879" l="1"/>
  <c r="B77" i="878"/>
  <c r="B13" i="878"/>
  <c r="B7" i="878"/>
  <c r="B149" i="878" l="1"/>
  <c r="B77" i="877"/>
  <c r="B13" i="877"/>
  <c r="B7" i="877"/>
  <c r="B149" i="877" l="1"/>
  <c r="B77" i="876"/>
  <c r="B13" i="876"/>
  <c r="B7" i="876"/>
  <c r="B149" i="876" l="1"/>
  <c r="B77" i="875"/>
  <c r="B15" i="875"/>
  <c r="B14" i="875"/>
  <c r="B13" i="875" s="1"/>
  <c r="B7" i="875"/>
  <c r="B149" i="875" s="1"/>
  <c r="B77" i="874" l="1"/>
  <c r="B13" i="874"/>
  <c r="B7" i="874"/>
  <c r="B149" i="874" l="1"/>
  <c r="B77" i="873"/>
  <c r="B13" i="873"/>
  <c r="B149" i="873" s="1"/>
  <c r="B7" i="873"/>
  <c r="B77" i="872" l="1"/>
  <c r="B13" i="872"/>
  <c r="B149" i="872" s="1"/>
  <c r="B7" i="872"/>
  <c r="B77" i="871" l="1"/>
  <c r="B13" i="871"/>
  <c r="B149" i="871" s="1"/>
  <c r="B7" i="871"/>
  <c r="B77" i="870" l="1"/>
  <c r="B13" i="870"/>
  <c r="B149" i="870" s="1"/>
  <c r="B7" i="870"/>
  <c r="B77" i="869" l="1"/>
  <c r="B13" i="869"/>
  <c r="B7" i="869"/>
  <c r="B149" i="869" l="1"/>
  <c r="B77" i="868"/>
  <c r="B16" i="868"/>
  <c r="B15" i="868"/>
  <c r="B13" i="868" s="1"/>
  <c r="B7" i="868"/>
  <c r="B149" i="868" l="1"/>
  <c r="B77" i="867"/>
  <c r="B22" i="867"/>
  <c r="B13" i="867"/>
  <c r="B7" i="867"/>
  <c r="B149" i="867" s="1"/>
  <c r="B77" i="866" l="1"/>
  <c r="B18" i="866"/>
  <c r="B13" i="866"/>
  <c r="B7" i="866"/>
  <c r="B149" i="866" s="1"/>
  <c r="B77" i="865" l="1"/>
  <c r="B17" i="865"/>
  <c r="B13" i="865"/>
  <c r="B7" i="865"/>
  <c r="B149" i="865" s="1"/>
  <c r="B77" i="864" l="1"/>
  <c r="B19" i="864"/>
  <c r="B13" i="864"/>
  <c r="B7" i="864"/>
  <c r="B149" i="864" s="1"/>
  <c r="B77" i="863" l="1"/>
  <c r="B13" i="863"/>
  <c r="B7" i="863"/>
  <c r="B77" i="862"/>
  <c r="B13" i="862"/>
  <c r="B7" i="862"/>
  <c r="B149" i="863" l="1"/>
  <c r="B149" i="862"/>
  <c r="B77" i="861" l="1"/>
  <c r="B13" i="861"/>
  <c r="B7" i="861"/>
  <c r="B149" i="861" l="1"/>
  <c r="B77" i="860"/>
  <c r="B13" i="860"/>
  <c r="B7" i="860"/>
  <c r="B149" i="860" l="1"/>
  <c r="B77" i="859" l="1"/>
  <c r="B13" i="859"/>
  <c r="B7" i="859"/>
  <c r="B149" i="859" l="1"/>
  <c r="B77" i="858"/>
  <c r="B15" i="858"/>
  <c r="B13" i="858"/>
  <c r="B7" i="858"/>
  <c r="B149" i="858" s="1"/>
  <c r="B77" i="857" l="1"/>
  <c r="B13" i="857"/>
  <c r="B7" i="857"/>
  <c r="B170" i="856"/>
  <c r="B89" i="856"/>
  <c r="B17" i="856"/>
  <c r="B11" i="856"/>
  <c r="B149" i="857" l="1"/>
  <c r="B177" i="856"/>
  <c r="B170" i="855"/>
  <c r="B89" i="855"/>
  <c r="B17" i="855"/>
  <c r="B11" i="855"/>
  <c r="B177" i="855" l="1"/>
  <c r="B89" i="854"/>
  <c r="B17" i="854"/>
  <c r="B177" i="854" s="1"/>
  <c r="B11" i="854"/>
  <c r="B89" i="853" l="1"/>
  <c r="B17" i="853"/>
  <c r="B177" i="853" s="1"/>
  <c r="B11" i="853"/>
  <c r="B77" i="852" l="1"/>
  <c r="B13" i="852"/>
  <c r="B7" i="852"/>
  <c r="B149" i="852" l="1"/>
  <c r="B89" i="851"/>
  <c r="B17" i="851"/>
  <c r="B177" i="851" s="1"/>
  <c r="B11" i="851"/>
  <c r="B89" i="850" l="1"/>
  <c r="B17" i="850"/>
  <c r="B177" i="850" s="1"/>
  <c r="B11" i="850"/>
  <c r="B77" i="849" l="1"/>
  <c r="B13" i="849"/>
  <c r="B7" i="849"/>
  <c r="B149" i="849" l="1"/>
  <c r="B77" i="848"/>
  <c r="B13" i="848"/>
  <c r="B7" i="848"/>
  <c r="B149" i="848" l="1"/>
  <c r="B77" i="847" l="1"/>
  <c r="B14" i="847"/>
  <c r="B13" i="847"/>
  <c r="B7" i="847"/>
  <c r="B149" i="847" s="1"/>
  <c r="B77" i="846" l="1"/>
  <c r="B13" i="846"/>
  <c r="B7" i="846"/>
  <c r="B149" i="846" l="1"/>
  <c r="B77" i="845"/>
  <c r="B15" i="845"/>
  <c r="B13" i="845" s="1"/>
  <c r="B7" i="845"/>
  <c r="B149" i="845" l="1"/>
  <c r="B77" i="844"/>
  <c r="B13" i="844"/>
  <c r="B7" i="844"/>
  <c r="B149" i="844" l="1"/>
  <c r="B77" i="843" l="1"/>
  <c r="B13" i="843"/>
  <c r="B7" i="843"/>
  <c r="B149" i="843" l="1"/>
  <c r="B77" i="842"/>
  <c r="B13" i="842"/>
  <c r="B7" i="842"/>
  <c r="B149" i="842" l="1"/>
  <c r="B77" i="841"/>
  <c r="B13" i="841"/>
  <c r="B7" i="841"/>
  <c r="B149" i="841" s="1"/>
  <c r="B77" i="840" l="1"/>
  <c r="B17" i="840"/>
  <c r="B13" i="840" s="1"/>
  <c r="B7" i="840"/>
  <c r="B149" i="840" l="1"/>
  <c r="B77" i="839"/>
  <c r="B13" i="839"/>
  <c r="B7" i="839"/>
  <c r="B149" i="839" l="1"/>
  <c r="B77" i="838"/>
  <c r="B13" i="838"/>
  <c r="B7" i="838"/>
  <c r="B149" i="838" l="1"/>
  <c r="B77" i="837"/>
  <c r="B13" i="837"/>
  <c r="B7" i="837"/>
  <c r="B149" i="837" l="1"/>
  <c r="B77" i="836"/>
  <c r="B13" i="836"/>
  <c r="B7" i="836"/>
  <c r="B149" i="836" l="1"/>
  <c r="B77" i="835"/>
  <c r="B13" i="835"/>
  <c r="B7" i="835"/>
  <c r="B149" i="835" l="1"/>
  <c r="B77" i="834"/>
  <c r="B13" i="834"/>
  <c r="B7" i="834"/>
  <c r="B149" i="834" l="1"/>
  <c r="B77" i="833"/>
  <c r="B13" i="833"/>
  <c r="B7" i="833"/>
  <c r="B149" i="833" l="1"/>
  <c r="B77" i="832"/>
  <c r="B13" i="832"/>
  <c r="B7" i="832"/>
  <c r="B149" i="832" l="1"/>
  <c r="B77" i="831"/>
  <c r="B13" i="831"/>
  <c r="B7" i="831"/>
  <c r="B149" i="831" l="1"/>
  <c r="B77" i="830"/>
  <c r="B13" i="830"/>
  <c r="B7" i="830"/>
  <c r="B149" i="830" l="1"/>
  <c r="B77" i="829"/>
  <c r="B13" i="829"/>
  <c r="B7" i="829"/>
  <c r="B149" i="829" l="1"/>
  <c r="B77" i="828"/>
  <c r="B13" i="828"/>
  <c r="B7" i="828"/>
  <c r="B149" i="828" l="1"/>
  <c r="B77" i="827"/>
  <c r="B13" i="827"/>
  <c r="B7" i="827"/>
  <c r="B149" i="827" l="1"/>
  <c r="B77" i="826"/>
  <c r="B16" i="826"/>
  <c r="B13" i="826"/>
  <c r="B7" i="826"/>
  <c r="B149" i="826" l="1"/>
  <c r="B77" i="825"/>
  <c r="B13" i="825"/>
  <c r="B7" i="825"/>
  <c r="B149" i="825" l="1"/>
  <c r="B77" i="824"/>
  <c r="B13" i="824"/>
  <c r="B7" i="824"/>
  <c r="B149" i="824" l="1"/>
  <c r="B77" i="823" l="1"/>
  <c r="B13" i="823"/>
  <c r="B7" i="823"/>
  <c r="B149" i="823" l="1"/>
  <c r="B77" i="822"/>
  <c r="B13" i="822"/>
  <c r="B7" i="822"/>
  <c r="B149" i="822" l="1"/>
  <c r="B77" i="821"/>
  <c r="B23" i="821"/>
  <c r="B13" i="821"/>
  <c r="B7" i="821"/>
  <c r="B149" i="821" l="1"/>
  <c r="B77" i="820"/>
  <c r="B19" i="820"/>
  <c r="B18" i="820"/>
  <c r="B13" i="820" s="1"/>
  <c r="B7" i="820"/>
  <c r="B149" i="820" l="1"/>
  <c r="B77" i="819"/>
  <c r="B13" i="819"/>
  <c r="B7" i="819"/>
  <c r="B149" i="819" l="1"/>
  <c r="B89" i="818"/>
  <c r="B17" i="818"/>
  <c r="B177" i="818" s="1"/>
  <c r="B11" i="818"/>
  <c r="B89" i="817" l="1"/>
  <c r="B17" i="817"/>
  <c r="B11" i="817"/>
  <c r="B177" i="817" s="1"/>
  <c r="B77" i="816" l="1"/>
  <c r="B13" i="816"/>
  <c r="B7" i="816"/>
  <c r="B149" i="816" l="1"/>
  <c r="B77" i="815"/>
  <c r="B15" i="815"/>
  <c r="B13" i="815"/>
  <c r="B7" i="815"/>
  <c r="B149" i="815" l="1"/>
  <c r="B77" i="814"/>
  <c r="B19" i="814"/>
  <c r="B13" i="814" s="1"/>
  <c r="B7" i="814"/>
  <c r="B149" i="814" l="1"/>
  <c r="B77" i="813"/>
  <c r="B15" i="813"/>
  <c r="B13" i="813" s="1"/>
  <c r="B7" i="813"/>
  <c r="B149" i="813" l="1"/>
  <c r="B77" i="812"/>
  <c r="B13" i="812"/>
  <c r="B7" i="812"/>
  <c r="B149" i="812" l="1"/>
  <c r="B77" i="811"/>
  <c r="B13" i="811"/>
  <c r="B7" i="811"/>
  <c r="B149" i="811" l="1"/>
  <c r="B77" i="810"/>
  <c r="B13" i="810"/>
  <c r="B7" i="810"/>
  <c r="B149" i="810" l="1"/>
  <c r="B77" i="809"/>
  <c r="B13" i="809"/>
  <c r="B7" i="809"/>
  <c r="B149" i="809" l="1"/>
  <c r="B77" i="808"/>
  <c r="B13" i="808"/>
  <c r="B7" i="808"/>
  <c r="B149" i="808" l="1"/>
  <c r="B77" i="807"/>
  <c r="B13" i="807"/>
  <c r="B7" i="807"/>
  <c r="B149" i="807" l="1"/>
  <c r="B77" i="806"/>
  <c r="B13" i="806"/>
  <c r="B7" i="806"/>
  <c r="B149" i="806" l="1"/>
  <c r="B77" i="805"/>
  <c r="B13" i="805"/>
  <c r="B7" i="805"/>
  <c r="B149" i="805" l="1"/>
  <c r="B77" i="804"/>
  <c r="B19" i="804"/>
  <c r="B13" i="804" s="1"/>
  <c r="B7" i="804"/>
  <c r="B149" i="804" l="1"/>
  <c r="B77" i="803"/>
  <c r="B13" i="803"/>
  <c r="B7" i="803"/>
  <c r="B149" i="803" l="1"/>
  <c r="B77" i="802"/>
  <c r="B13" i="802"/>
  <c r="B7" i="802"/>
  <c r="B149" i="802" l="1"/>
  <c r="B77" i="801"/>
  <c r="B13" i="801"/>
  <c r="B7" i="801"/>
  <c r="B149" i="801" l="1"/>
  <c r="B77" i="800"/>
  <c r="B15" i="800"/>
  <c r="B13" i="800"/>
  <c r="B7" i="800"/>
  <c r="B149" i="800" l="1"/>
  <c r="B77" i="799"/>
  <c r="B13" i="799"/>
  <c r="B7" i="799"/>
  <c r="B149" i="799" l="1"/>
  <c r="B77" i="798"/>
  <c r="B13" i="798"/>
  <c r="B7" i="798"/>
  <c r="B149" i="798" l="1"/>
  <c r="B77" i="797"/>
  <c r="B13" i="797"/>
  <c r="B7" i="797"/>
  <c r="B149" i="797" l="1"/>
  <c r="B77" i="796"/>
  <c r="B25" i="796"/>
  <c r="B22" i="796"/>
  <c r="B13" i="796" s="1"/>
  <c r="B7" i="796"/>
  <c r="B149" i="796" l="1"/>
  <c r="B77" i="795"/>
  <c r="B13" i="795"/>
  <c r="B7" i="795"/>
  <c r="B149" i="795" l="1"/>
  <c r="B77" i="794"/>
  <c r="B14" i="794"/>
  <c r="B13" i="794"/>
  <c r="B7" i="794"/>
  <c r="B149" i="794" l="1"/>
  <c r="B77" i="793"/>
  <c r="B13" i="793"/>
  <c r="B7" i="793"/>
  <c r="B149" i="793" l="1"/>
  <c r="B77" i="792"/>
  <c r="B15" i="792"/>
  <c r="B14" i="792"/>
  <c r="B13" i="792" s="1"/>
  <c r="B7" i="792"/>
  <c r="B149" i="792" l="1"/>
  <c r="B77" i="791"/>
  <c r="B13" i="791"/>
  <c r="B7" i="791"/>
  <c r="B149" i="791" l="1"/>
  <c r="B77" i="790"/>
  <c r="B13" i="790"/>
  <c r="B7" i="790"/>
  <c r="B149" i="790" l="1"/>
  <c r="B77" i="789"/>
  <c r="B13" i="789"/>
  <c r="B7" i="789"/>
  <c r="B149" i="789" l="1"/>
  <c r="B77" i="788"/>
  <c r="B13" i="788"/>
  <c r="B7" i="788"/>
  <c r="B149" i="788" l="1"/>
  <c r="B77" i="787"/>
  <c r="B13" i="787"/>
  <c r="B7" i="787"/>
  <c r="B149" i="787" l="1"/>
  <c r="B77" i="786"/>
  <c r="B13" i="786"/>
  <c r="B7" i="786"/>
  <c r="B149" i="786" l="1"/>
  <c r="B77" i="785"/>
  <c r="B13" i="785"/>
  <c r="B7" i="785"/>
  <c r="B149" i="785" l="1"/>
  <c r="B77" i="784"/>
  <c r="B13" i="784"/>
  <c r="B7" i="784"/>
  <c r="B149" i="784" l="1"/>
  <c r="B77" i="783"/>
  <c r="B13" i="783"/>
  <c r="B7" i="783"/>
  <c r="B149" i="783" l="1"/>
  <c r="B77" i="782"/>
  <c r="B13" i="782"/>
  <c r="B7" i="782"/>
  <c r="B149" i="782" l="1"/>
  <c r="B77" i="781"/>
  <c r="B13" i="781"/>
  <c r="B7" i="781"/>
  <c r="B149" i="781" l="1"/>
  <c r="B77" i="780"/>
  <c r="B15" i="780"/>
  <c r="B13" i="780"/>
  <c r="B7" i="780"/>
  <c r="B149" i="780" l="1"/>
  <c r="B77" i="779"/>
  <c r="B13" i="779"/>
  <c r="B7" i="779"/>
  <c r="B149" i="779" l="1"/>
  <c r="B77" i="778"/>
  <c r="B13" i="778"/>
  <c r="B7" i="778"/>
  <c r="B149" i="778" l="1"/>
  <c r="B77" i="777"/>
  <c r="B13" i="777"/>
  <c r="B7" i="777"/>
  <c r="B149" i="777" l="1"/>
  <c r="B77" i="776"/>
  <c r="B13" i="776"/>
  <c r="B7" i="776"/>
  <c r="B149" i="776" l="1"/>
  <c r="B77" i="775"/>
  <c r="B13" i="775"/>
  <c r="B7" i="775"/>
  <c r="B149" i="775" s="1"/>
  <c r="B77" i="774" l="1"/>
  <c r="B15" i="774"/>
  <c r="B14" i="774"/>
  <c r="B13" i="774"/>
  <c r="B7" i="774"/>
  <c r="B149" i="774" l="1"/>
  <c r="B77" i="773"/>
  <c r="B13" i="773"/>
  <c r="B7" i="773"/>
  <c r="B149" i="773" l="1"/>
  <c r="B77" i="772"/>
  <c r="B13" i="772"/>
  <c r="B7" i="772"/>
  <c r="B149" i="772" s="1"/>
  <c r="B77" i="771" l="1"/>
  <c r="B13" i="771"/>
  <c r="B7" i="771"/>
  <c r="B149" i="771" l="1"/>
  <c r="B77" i="770"/>
  <c r="B13" i="770"/>
  <c r="B7" i="770"/>
  <c r="B149" i="770" l="1"/>
  <c r="B77" i="769" l="1"/>
  <c r="B13" i="769"/>
  <c r="B7" i="769"/>
  <c r="B149" i="769" l="1"/>
  <c r="B77" i="768"/>
  <c r="B13" i="768"/>
  <c r="B7" i="768"/>
  <c r="B149" i="768" l="1"/>
  <c r="B77" i="767"/>
  <c r="B13" i="767"/>
  <c r="B7" i="767"/>
  <c r="B149" i="767" l="1"/>
  <c r="B77" i="766" l="1"/>
  <c r="B13" i="766"/>
  <c r="B7" i="766"/>
  <c r="B149" i="766" l="1"/>
  <c r="B77" i="765"/>
  <c r="B13" i="765"/>
  <c r="B7" i="765"/>
  <c r="B149" i="765" l="1"/>
  <c r="B77" i="764" l="1"/>
  <c r="B13" i="764"/>
  <c r="B7" i="764"/>
  <c r="B149" i="764" l="1"/>
  <c r="B77" i="763"/>
  <c r="B13" i="763"/>
  <c r="B7" i="763"/>
  <c r="B149" i="763" l="1"/>
  <c r="B77" i="762" l="1"/>
  <c r="B13" i="762"/>
  <c r="B7" i="762"/>
  <c r="B149" i="762" l="1"/>
  <c r="B77" i="761"/>
  <c r="B13" i="761"/>
  <c r="B7" i="761"/>
  <c r="B149" i="761" l="1"/>
  <c r="B77" i="760"/>
  <c r="B13" i="760"/>
  <c r="B7" i="760"/>
  <c r="B149" i="760" s="1"/>
  <c r="B77" i="759" l="1"/>
  <c r="B13" i="759"/>
  <c r="B7" i="759"/>
  <c r="B149" i="759" l="1"/>
  <c r="B77" i="758"/>
  <c r="B13" i="758"/>
  <c r="B7" i="758"/>
  <c r="B149" i="758" s="1"/>
  <c r="B77" i="757" l="1"/>
  <c r="B13" i="757"/>
  <c r="B7" i="757"/>
  <c r="B149" i="757" l="1"/>
  <c r="B77" i="756"/>
  <c r="B13" i="756"/>
  <c r="B7" i="756"/>
  <c r="B149" i="756" l="1"/>
  <c r="B77" i="755"/>
  <c r="B13" i="755"/>
  <c r="B7" i="755"/>
  <c r="B149" i="755" l="1"/>
  <c r="B77" i="754"/>
  <c r="B13" i="754"/>
  <c r="B7" i="754"/>
  <c r="B149" i="754" s="1"/>
  <c r="B77" i="753" l="1"/>
  <c r="B13" i="753"/>
  <c r="B7" i="753"/>
  <c r="B149" i="753" l="1"/>
  <c r="B77" i="752"/>
  <c r="B13" i="752"/>
  <c r="B7" i="752"/>
  <c r="B149" i="752" l="1"/>
  <c r="B145" i="751"/>
  <c r="B106" i="751"/>
  <c r="B94" i="751"/>
  <c r="B91" i="751"/>
  <c r="B77" i="751"/>
  <c r="B13" i="751"/>
  <c r="B7" i="751"/>
  <c r="B149" i="751" l="1"/>
  <c r="B145" i="750"/>
  <c r="B106" i="750"/>
  <c r="B94" i="750"/>
  <c r="B91" i="750"/>
  <c r="B77" i="750"/>
  <c r="B13" i="750"/>
  <c r="B7" i="750"/>
  <c r="B149" i="750" l="1"/>
  <c r="B145" i="749" l="1"/>
  <c r="B106" i="749"/>
  <c r="B94" i="749"/>
  <c r="B91" i="749"/>
  <c r="B77" i="749"/>
  <c r="B13" i="749"/>
  <c r="B7" i="749"/>
  <c r="B149" i="749" l="1"/>
  <c r="B145" i="748"/>
  <c r="B106" i="748"/>
  <c r="B94" i="748"/>
  <c r="B91" i="748"/>
  <c r="B77" i="748"/>
  <c r="B13" i="748"/>
  <c r="B7" i="748"/>
  <c r="B149" i="748" l="1"/>
  <c r="B145" i="747" l="1"/>
  <c r="B106" i="747"/>
  <c r="B94" i="747"/>
  <c r="B91" i="747"/>
  <c r="B77" i="747"/>
  <c r="B13" i="747"/>
  <c r="B7" i="747"/>
  <c r="B149" i="747" l="1"/>
  <c r="B145" i="746"/>
  <c r="B106" i="746"/>
  <c r="B94" i="746"/>
  <c r="B91" i="746"/>
  <c r="B77" i="746"/>
  <c r="B13" i="746"/>
  <c r="B7" i="746"/>
  <c r="B149" i="746" l="1"/>
  <c r="B145" i="745"/>
  <c r="B106" i="745"/>
  <c r="B94" i="745"/>
  <c r="B91" i="745"/>
  <c r="B77" i="745"/>
  <c r="B13" i="745"/>
  <c r="B7" i="745"/>
  <c r="B149" i="745" s="1"/>
  <c r="B145" i="744" l="1"/>
  <c r="B106" i="744"/>
  <c r="B94" i="744"/>
  <c r="B91" i="744"/>
  <c r="B77" i="744"/>
  <c r="B13" i="744"/>
  <c r="B7" i="744"/>
  <c r="B149" i="744" l="1"/>
  <c r="B145" i="743"/>
  <c r="B106" i="743"/>
  <c r="B94" i="743"/>
  <c r="B91" i="743"/>
  <c r="B77" i="743"/>
  <c r="B13" i="743"/>
  <c r="B7" i="743"/>
  <c r="B149" i="743" l="1"/>
  <c r="B145" i="742"/>
  <c r="B106" i="742"/>
  <c r="B94" i="742"/>
  <c r="B91" i="742"/>
  <c r="B77" i="742"/>
  <c r="B13" i="742"/>
  <c r="B7" i="742"/>
  <c r="B149" i="742" l="1"/>
  <c r="B145" i="741" l="1"/>
  <c r="B106" i="741"/>
  <c r="B94" i="741"/>
  <c r="B91" i="741"/>
  <c r="B77" i="741"/>
  <c r="B13" i="741"/>
  <c r="B7" i="741"/>
  <c r="B149" i="741" l="1"/>
  <c r="B92" i="731"/>
  <c r="B23" i="731"/>
  <c r="B17" i="731"/>
  <c r="B170" i="731" l="1"/>
  <c r="B9" i="732"/>
  <c r="B17" i="732"/>
  <c r="B15" i="732" s="1"/>
  <c r="B79" i="732"/>
  <c r="B93" i="732"/>
  <c r="B96" i="732"/>
  <c r="B108" i="732"/>
  <c r="B9" i="733"/>
  <c r="B19" i="733"/>
  <c r="B15" i="733" s="1"/>
  <c r="B79" i="733"/>
  <c r="B93" i="733"/>
  <c r="B96" i="733"/>
  <c r="B108" i="733"/>
  <c r="B9" i="734"/>
  <c r="B19" i="734"/>
  <c r="B15" i="734" s="1"/>
  <c r="B79" i="734"/>
  <c r="B93" i="734"/>
  <c r="B96" i="734"/>
  <c r="B108" i="734"/>
  <c r="B9" i="735"/>
  <c r="B15" i="735"/>
  <c r="B79" i="735"/>
  <c r="B93" i="735"/>
  <c r="B96" i="735"/>
  <c r="B108" i="735"/>
  <c r="B151" i="735"/>
  <c r="B9" i="737"/>
  <c r="B15" i="737"/>
  <c r="B79" i="737"/>
  <c r="B93" i="737"/>
  <c r="B96" i="737"/>
  <c r="B108" i="737"/>
  <c r="B9" i="738"/>
  <c r="B28" i="738"/>
  <c r="B29" i="738"/>
  <c r="B30" i="738"/>
  <c r="B79" i="738"/>
  <c r="B93" i="738"/>
  <c r="B96" i="738"/>
  <c r="B108" i="738"/>
  <c r="B9" i="739"/>
  <c r="B15" i="739"/>
  <c r="B79" i="739"/>
  <c r="B93" i="739"/>
  <c r="B96" i="739"/>
  <c r="B108" i="739"/>
  <c r="B9" i="740"/>
  <c r="B15" i="740"/>
  <c r="B79" i="740"/>
  <c r="B93" i="740"/>
  <c r="B96" i="740"/>
  <c r="B108" i="740"/>
  <c r="B151" i="739" l="1"/>
  <c r="B15" i="738"/>
  <c r="B151" i="737"/>
  <c r="B151" i="734"/>
  <c r="B151" i="733"/>
  <c r="B151" i="732"/>
  <c r="B151" i="740"/>
  <c r="B151" i="738"/>
</calcChain>
</file>

<file path=xl/sharedStrings.xml><?xml version="1.0" encoding="utf-8"?>
<sst xmlns="http://schemas.openxmlformats.org/spreadsheetml/2006/main" count="8853" uniqueCount="1306">
  <si>
    <t xml:space="preserve">SITUATIA </t>
  </si>
  <si>
    <t>Denumire indicator</t>
  </si>
  <si>
    <t xml:space="preserve">Beneficiarul </t>
  </si>
  <si>
    <t>Explicatii</t>
  </si>
  <si>
    <t>Cheltuieli de personal</t>
  </si>
  <si>
    <t>Total Cheltuieli de personal</t>
  </si>
  <si>
    <t>Total Bunuri si servicii</t>
  </si>
  <si>
    <t>Total Transferuri intre unitati ale administratiei</t>
  </si>
  <si>
    <t>Total Alte transferuri</t>
  </si>
  <si>
    <t>Alte transferuri</t>
  </si>
  <si>
    <t>Total Proiecte cu finantare din fonduri externe nerambursabile (FEN) postaderare</t>
  </si>
  <si>
    <t>Total Cheltuieli aferente programelor cu finantare rambursabila</t>
  </si>
  <si>
    <t>Cheltuieli aferente programelor cu finantare rambursabila</t>
  </si>
  <si>
    <t>Cheltuieli de capital</t>
  </si>
  <si>
    <t>TOTAL GENERAL</t>
  </si>
  <si>
    <t xml:space="preserve">                    MINISTERUL  SĂNĂTĂŢII </t>
  </si>
  <si>
    <t xml:space="preserve">                        GUVERNUL   ROMÂNIEI</t>
  </si>
  <si>
    <t>ORDONATOR PRINCIPAL</t>
  </si>
  <si>
    <t>DE CREDITE</t>
  </si>
  <si>
    <t>Financiar</t>
  </si>
  <si>
    <t>Oproiu Mirela</t>
  </si>
  <si>
    <t>Bunuri si servicii</t>
  </si>
  <si>
    <t>EC.GEORGETA BUMBAC</t>
  </si>
  <si>
    <t>Suma 
platita</t>
  </si>
  <si>
    <t>SEF SERVICIU</t>
  </si>
  <si>
    <t>DIRECTOR GENERAL</t>
  </si>
  <si>
    <t>BUGETUL DE STAT</t>
  </si>
  <si>
    <t xml:space="preserve">Cheltuieli de personal </t>
  </si>
  <si>
    <t>serv.telefonie</t>
  </si>
  <si>
    <t>prestari servicii</t>
  </si>
  <si>
    <t>SOCIAL COM</t>
  </si>
  <si>
    <t>GPS SYSTEMS</t>
  </si>
  <si>
    <t>FELIX TELECOM</t>
  </si>
  <si>
    <t>BUSOI BROTHERS</t>
  </si>
  <si>
    <t>publicare ordine</t>
  </si>
  <si>
    <t>RAPPS SAIFI</t>
  </si>
  <si>
    <t>cazare demnitar</t>
  </si>
  <si>
    <t>UNIFARM</t>
  </si>
  <si>
    <t>vaccin</t>
  </si>
  <si>
    <t>VIATA MEDICALA</t>
  </si>
  <si>
    <t>publicatii</t>
  </si>
  <si>
    <t>GRUPUL DE PRESA</t>
  </si>
  <si>
    <t>anunt concurs</t>
  </si>
  <si>
    <t>cota parte cheltuieli</t>
  </si>
  <si>
    <t>OMV PETROM</t>
  </si>
  <si>
    <t>carburanti</t>
  </si>
  <si>
    <t>MONITORUL OFICIAL</t>
  </si>
  <si>
    <t>CI PIATRA NEAMT</t>
  </si>
  <si>
    <t>UNITATI SANITARE</t>
  </si>
  <si>
    <t>obiecte inventar</t>
  </si>
  <si>
    <t>PROLINGUA</t>
  </si>
  <si>
    <t>SABRI CLEANING</t>
  </si>
  <si>
    <t>ORANGE ROM</t>
  </si>
  <si>
    <t>Cristina Stoica</t>
  </si>
  <si>
    <t>SOFTEH PLUS SRL</t>
  </si>
  <si>
    <t>STS UM 0319 BUC</t>
  </si>
  <si>
    <t>consumabile</t>
  </si>
  <si>
    <t>SC DOCUMENT</t>
  </si>
  <si>
    <t>AVANGARDE BUSINESS</t>
  </si>
  <si>
    <t>FARMEXPERT</t>
  </si>
  <si>
    <t>finantare BS oct.2016</t>
  </si>
  <si>
    <t>platilor efectuate in data de 01,11.2016</t>
  </si>
  <si>
    <t>cazare si cursuri perf.</t>
  </si>
  <si>
    <t>IT GENETICS</t>
  </si>
  <si>
    <t>Imprimanta</t>
  </si>
  <si>
    <t>platilor efectuate in data de 03,11.2016</t>
  </si>
  <si>
    <t>GLOBAL PRINT</t>
  </si>
  <si>
    <t>DANCO PRO COM</t>
  </si>
  <si>
    <t>bilete avion</t>
  </si>
  <si>
    <t>AVANGARDE BUSS</t>
  </si>
  <si>
    <t>cursuri perf.si cazare</t>
  </si>
  <si>
    <t>CARSTINA D-TRU.</t>
  </si>
  <si>
    <t>decoint deplasare</t>
  </si>
  <si>
    <t>platilor efectuate in data de 07,11.2016</t>
  </si>
  <si>
    <t>serv.traduceri</t>
  </si>
  <si>
    <t>platilor efectuate in data de 09,11.2016</t>
  </si>
  <si>
    <t>rep.cred.VP nov.2016</t>
  </si>
  <si>
    <t>platilor efectuate in data de 14,11.2016</t>
  </si>
  <si>
    <t>platilor efectuate in data de 15,11.2016</t>
  </si>
  <si>
    <t>salarati MS</t>
  </si>
  <si>
    <t>salarii octombrie 2016</t>
  </si>
  <si>
    <t xml:space="preserve"> cote angajati si angajator</t>
  </si>
  <si>
    <t>prestai servicii</t>
  </si>
  <si>
    <t>PROLINGUA SRL</t>
  </si>
  <si>
    <t>servicii traducere</t>
  </si>
  <si>
    <t>INACO LEGAL</t>
  </si>
  <si>
    <t>CNCIR</t>
  </si>
  <si>
    <t>SC IDEEA ATIL SRL</t>
  </si>
  <si>
    <t>platilor efectuate in data de 16,11.2016</t>
  </si>
  <si>
    <t>finantare BS nov.2016</t>
  </si>
  <si>
    <t>platilor efectuate in data de 18,11.2016</t>
  </si>
  <si>
    <t>platilor efectuate in data de 09.01.2019</t>
  </si>
  <si>
    <t>UNIT SANIT</t>
  </si>
  <si>
    <t>finantare ianuarie 2019 BS</t>
  </si>
  <si>
    <t>platilor efectuate in data de 18.01.2019</t>
  </si>
  <si>
    <t>P F</t>
  </si>
  <si>
    <t>pl chelt judecata</t>
  </si>
  <si>
    <t>UNIT SANITARE</t>
  </si>
  <si>
    <t>finantare ian 2019 BS</t>
  </si>
  <si>
    <t>platilor efectuate in data de 21.01.2019</t>
  </si>
  <si>
    <t>STS</t>
  </si>
  <si>
    <t>serv en electrica</t>
  </si>
  <si>
    <t xml:space="preserve">serv com bucla </t>
  </si>
  <si>
    <t>serv com date mob upu 112 orang</t>
  </si>
  <si>
    <t>MONITORUL OF</t>
  </si>
  <si>
    <t>serv public ordine MS</t>
  </si>
  <si>
    <t>CERTSIGN SA</t>
  </si>
  <si>
    <t>certif digital</t>
  </si>
  <si>
    <t>PICTA PRENTA</t>
  </si>
  <si>
    <t>stampile</t>
  </si>
  <si>
    <t>PF</t>
  </si>
  <si>
    <t>tratament colectiv</t>
  </si>
  <si>
    <t>platilor efectuate in data de 22.01.2019</t>
  </si>
  <si>
    <t>finantare ianuarie BS</t>
  </si>
  <si>
    <t>platilor efectuate in data de 29.01.2019</t>
  </si>
  <si>
    <t>decont deplas sedinta comisii</t>
  </si>
  <si>
    <t>platilor efectuate in data de 01.02.2019</t>
  </si>
  <si>
    <t>MONIT OFICIAL</t>
  </si>
  <si>
    <t>CN AEROPORTURI</t>
  </si>
  <si>
    <t>permise intr auto</t>
  </si>
  <si>
    <t>doze vaccin</t>
  </si>
  <si>
    <t>carburant</t>
  </si>
  <si>
    <t>UPC ROMANIA</t>
  </si>
  <si>
    <t>serv telef mobila</t>
  </si>
  <si>
    <t>VODAFONE</t>
  </si>
  <si>
    <t>tel mob tr date premicell</t>
  </si>
  <si>
    <t>TEAM IT FORCE</t>
  </si>
  <si>
    <t>intret echip info</t>
  </si>
  <si>
    <t>G G CONSULTING</t>
  </si>
  <si>
    <t>serv info leg sistem online</t>
  </si>
  <si>
    <t>serv  mentenanta centr telef</t>
  </si>
  <si>
    <t>ASCENSORUL</t>
  </si>
  <si>
    <t>intret ascensorplatf pers dezab</t>
  </si>
  <si>
    <t>SERVICE CICLOP</t>
  </si>
  <si>
    <t>achiz .anvelopa auto</t>
  </si>
  <si>
    <t>INTER. CAMPUS</t>
  </si>
  <si>
    <t>rep interioare sediu</t>
  </si>
  <si>
    <t>UNIV BIROTICA</t>
  </si>
  <si>
    <t>papetarie</t>
  </si>
  <si>
    <t>GELIVAS COM</t>
  </si>
  <si>
    <t>hirtie copiator</t>
  </si>
  <si>
    <t>LISTA TECH</t>
  </si>
  <si>
    <t>ob inventar</t>
  </si>
  <si>
    <t>OMNIASIG</t>
  </si>
  <si>
    <t>polite  RCA</t>
  </si>
  <si>
    <t>RAPPS-SAIFI</t>
  </si>
  <si>
    <t>PRODUCTON</t>
  </si>
  <si>
    <t>multif, XEROX</t>
  </si>
  <si>
    <t>CN UNIFARM</t>
  </si>
  <si>
    <t>AG NAT AGERPRES</t>
  </si>
  <si>
    <t>serv monit presa acc flux stiri</t>
  </si>
  <si>
    <t>platilor efectuate in data de 07.02.2019</t>
  </si>
  <si>
    <t xml:space="preserve">P F </t>
  </si>
  <si>
    <t>decont deplasare comisi sp.</t>
  </si>
  <si>
    <t>servicii protocol</t>
  </si>
  <si>
    <t>ROUND THE WORLD</t>
  </si>
  <si>
    <t>bilet avion</t>
  </si>
  <si>
    <t>TRAVEL TIME</t>
  </si>
  <si>
    <t>publc. Ordine emise MS</t>
  </si>
  <si>
    <t>platilor efectuate in data de 08.02.2019</t>
  </si>
  <si>
    <t>finantare FEB 2019 BS</t>
  </si>
  <si>
    <t>platilor efectuate in data de 14.02.2019</t>
  </si>
  <si>
    <t>sal MS</t>
  </si>
  <si>
    <t>alimentare carduri</t>
  </si>
  <si>
    <t>chirie demnitar</t>
  </si>
  <si>
    <t>serv com modb date UPU</t>
  </si>
  <si>
    <t>serv com modb date SMURD VDF</t>
  </si>
  <si>
    <t>tr sms rds mec feedbak pac.</t>
  </si>
  <si>
    <t>tr sms org  mec feedbak pac.</t>
  </si>
  <si>
    <t>tr sms vdf  mec feedbak pac.</t>
  </si>
  <si>
    <t>tr sms telec.  mec feedbak pac.</t>
  </si>
  <si>
    <t>platilor efectuate in data de 21.02.2019</t>
  </si>
  <si>
    <t>cv  energie ectectrica dec 2018</t>
  </si>
  <si>
    <t>OLIPMIC INTERNAT</t>
  </si>
  <si>
    <t>DANCO PRO COM,</t>
  </si>
  <si>
    <t>serv publ ordine M S</t>
  </si>
  <si>
    <t>BUGET STAT</t>
  </si>
  <si>
    <t>chelt judiciare</t>
  </si>
  <si>
    <t>finantare febr 2019 BS</t>
  </si>
  <si>
    <t>platilor efectuate in data de 22.02.2019</t>
  </si>
  <si>
    <t>BUGET DE STAT</t>
  </si>
  <si>
    <t>PRIMARIA SECT 1</t>
  </si>
  <si>
    <t>taxa judiciara</t>
  </si>
  <si>
    <t>SOFTEH PLUS</t>
  </si>
  <si>
    <t>mentenanta soft contab</t>
  </si>
  <si>
    <t>serv date mob smurd vdf</t>
  </si>
  <si>
    <t>serv date mob upu vdf</t>
  </si>
  <si>
    <t>RAPPS SIFI</t>
  </si>
  <si>
    <t>en el caz,  demnitar</t>
  </si>
  <si>
    <t>C ,DE EDITURA NAPOCA</t>
  </si>
  <si>
    <t>anunt ev mediu SRU CLUJ</t>
  </si>
  <si>
    <t>AG PROT MED DJ</t>
  </si>
  <si>
    <t>taxa. Imp mediu sp urg CRAIOVA</t>
  </si>
  <si>
    <t>BUDET DE STAT</t>
  </si>
  <si>
    <t>finantare FEBRUARIE 2019  BS</t>
  </si>
  <si>
    <t>platilor efectuate in data de 26.02.2019</t>
  </si>
  <si>
    <t>SMART WAY</t>
  </si>
  <si>
    <t>serv tr cz com San Donato</t>
  </si>
  <si>
    <t>MS</t>
  </si>
  <si>
    <t xml:space="preserve">EUROTOTAL </t>
  </si>
  <si>
    <t>serv curatenie</t>
  </si>
  <si>
    <t>AAM MANAGEMENT</t>
  </si>
  <si>
    <t>chelt judecata</t>
  </si>
  <si>
    <t>HOSPITAL CONSULT</t>
  </si>
  <si>
    <t>MONIT OF</t>
  </si>
  <si>
    <t>DIR SANAT CLUJ</t>
  </si>
  <si>
    <t>spec san pub sp urg Cluj</t>
  </si>
  <si>
    <t>platilor efectuate in data de 27.02.2019</t>
  </si>
  <si>
    <t xml:space="preserve">P. F </t>
  </si>
  <si>
    <t xml:space="preserve">MAAT ELECTRONIC </t>
  </si>
  <si>
    <t>multifunct xerox</t>
  </si>
  <si>
    <t>platilor efectuate in data de 28.02.2019</t>
  </si>
  <si>
    <t>chelt de judecata</t>
  </si>
  <si>
    <t>pl taxa judiciara</t>
  </si>
  <si>
    <t>platilor efectuate in data de 01.03.2019</t>
  </si>
  <si>
    <t>SP CL URG  CLUJ</t>
  </si>
  <si>
    <t>cheltuieli judecata</t>
  </si>
  <si>
    <t>platilor efectuate in data de 04.03.2019</t>
  </si>
  <si>
    <t>MIN FIN</t>
  </si>
  <si>
    <t>cv bilete avion</t>
  </si>
  <si>
    <t>CN UNIFARM SA</t>
  </si>
  <si>
    <t>cv doze vaccin</t>
  </si>
  <si>
    <t>prest servicii</t>
  </si>
  <si>
    <t>platilor efectuate in data de 07.03.2019</t>
  </si>
  <si>
    <t xml:space="preserve">servicii ab  TV </t>
  </si>
  <si>
    <t>servicii telefonie fixa</t>
  </si>
  <si>
    <t>serv tel mob tr date</t>
  </si>
  <si>
    <t>echip.multi impr. Fax.cop.</t>
  </si>
  <si>
    <t xml:space="preserve">serv echip IT </t>
  </si>
  <si>
    <t>GG CONSULTING</t>
  </si>
  <si>
    <t>serv info legis on-line</t>
  </si>
  <si>
    <t>serv menten. Centr tel</t>
  </si>
  <si>
    <t>HERALD</t>
  </si>
  <si>
    <t>consumabile IT</t>
  </si>
  <si>
    <t>U.M.F.CLUJ NAPOCA</t>
  </si>
  <si>
    <t>serv org  ex rez 2018</t>
  </si>
  <si>
    <t xml:space="preserve">S T S </t>
  </si>
  <si>
    <t>serv com bucla locala</t>
  </si>
  <si>
    <t>platilor efectuate in data de 11.03.2019</t>
  </si>
  <si>
    <t xml:space="preserve"> transp ext specialist San Donato</t>
  </si>
  <si>
    <t>caz, demnitar</t>
  </si>
  <si>
    <t>platilor efectuate in data de 12.03.2019</t>
  </si>
  <si>
    <t>finantare martie 2019 BS</t>
  </si>
  <si>
    <t>platilor efectuate in data de 14.03.2019</t>
  </si>
  <si>
    <t>SALARIATI  MS</t>
  </si>
  <si>
    <t xml:space="preserve">alimentare carduri </t>
  </si>
  <si>
    <t>platilor efectuate in data de 15.03.2019</t>
  </si>
  <si>
    <t>cote asigurati+angajator</t>
  </si>
  <si>
    <t>serv echipament IT</t>
  </si>
  <si>
    <t>echip. Multif. Impr .fax</t>
  </si>
  <si>
    <t>serv  mentenanta centrala  tel</t>
  </si>
  <si>
    <t>unit imag Xerox</t>
  </si>
  <si>
    <t>COMP. DE APA SOMES</t>
  </si>
  <si>
    <t>aviz amplas Sp Reg CLUJ</t>
  </si>
  <si>
    <t>platilor efectuate in data de 19.03.2019</t>
  </si>
  <si>
    <t>cv deplas comisie sedinta</t>
  </si>
  <si>
    <t>M A I</t>
  </si>
  <si>
    <t>cv util gaze en el</t>
  </si>
  <si>
    <t>cv apa canal, salubritate</t>
  </si>
  <si>
    <t>serv protocol oficiali</t>
  </si>
  <si>
    <t>DANCO PRO COMUNIC</t>
  </si>
  <si>
    <t>OLIMPIC INTERNAT</t>
  </si>
  <si>
    <t>S T S</t>
  </si>
  <si>
    <t>serv  date mob UPU112 orange</t>
  </si>
  <si>
    <t>serv com date mob UPU 112vdf</t>
  </si>
  <si>
    <t>serv com date mob SMURD vdf</t>
  </si>
  <si>
    <t xml:space="preserve">serv en electrica ianuarie </t>
  </si>
  <si>
    <t>serv com bucla loc ian 2019</t>
  </si>
  <si>
    <t>platilor efectuate in data de 20.03.2019</t>
  </si>
  <si>
    <t>cv bilet avion stagiu San donato</t>
  </si>
  <si>
    <t>platilor efectuate in data de 21.03.2019</t>
  </si>
  <si>
    <t>serv ment soft contab</t>
  </si>
  <si>
    <t>prest serv ian, feb 2019</t>
  </si>
  <si>
    <t>GELIVAS</t>
  </si>
  <si>
    <t>hartie copiator A4</t>
  </si>
  <si>
    <t>FARMEXPERT DCI</t>
  </si>
  <si>
    <t>doze vaccin gripal</t>
  </si>
  <si>
    <t>SANOFI ROMANIA</t>
  </si>
  <si>
    <t>cv stampila</t>
  </si>
  <si>
    <t>EMOB DESIGN</t>
  </si>
  <si>
    <t>scaun ergonomic</t>
  </si>
  <si>
    <t>serv public ordine emise MS</t>
  </si>
  <si>
    <t>platilor efectuate in data de 22.03.2019</t>
  </si>
  <si>
    <t>platilor efectuate in data de 25.03.2019</t>
  </si>
  <si>
    <t>platilor efectuate in data de 26.03.2019</t>
  </si>
  <si>
    <t>serv tr sms telek. med feeadb pac</t>
  </si>
  <si>
    <t>serv tr sms rds med feeadb pac</t>
  </si>
  <si>
    <t>serv tr sms vdf med feeadb pac</t>
  </si>
  <si>
    <t>platilor efectuate in data de 28.03.2019</t>
  </si>
  <si>
    <t>util en electrica, gaze</t>
  </si>
  <si>
    <t>util. apa canal ,salubritate</t>
  </si>
  <si>
    <t>poite RCA casco</t>
  </si>
  <si>
    <t>serv trSMS orange fedb. Pacient</t>
  </si>
  <si>
    <t>platilor efectuate in data de 29.03.2019</t>
  </si>
  <si>
    <t>abonament TV  martie 2019</t>
  </si>
  <si>
    <t xml:space="preserve">serv telef fixa </t>
  </si>
  <si>
    <t xml:space="preserve">VODAFONE </t>
  </si>
  <si>
    <t>serv telef mob premicell</t>
  </si>
  <si>
    <t>platilor efectuate in data de 02.04.2019</t>
  </si>
  <si>
    <t>cv com date mob 112UPU orange</t>
  </si>
  <si>
    <t>cv taxa aviz Pol Rut, Sp Cluj</t>
  </si>
  <si>
    <t>OF POSTAL NR 1</t>
  </si>
  <si>
    <t>avans serv francare coresp</t>
  </si>
  <si>
    <t>serv protoc of</t>
  </si>
  <si>
    <t>platilor efectuate in data de 05.04.2019</t>
  </si>
  <si>
    <t>finantare aprilie 2019 BS</t>
  </si>
  <si>
    <t>platilor efectuate in data de 12.04.2019</t>
  </si>
  <si>
    <t>Salariati MS</t>
  </si>
  <si>
    <t>platilor efectuate in data de 15.04.2019</t>
  </si>
  <si>
    <t>BUGET  DE STAT</t>
  </si>
  <si>
    <t>platilor efectuate in data de 16.04.2019</t>
  </si>
  <si>
    <t>cv caz , tr depl sedinta comisii</t>
  </si>
  <si>
    <t>DANCO PRO COMUNICATION</t>
  </si>
  <si>
    <t>SMART  WAY</t>
  </si>
  <si>
    <t>serv tr sp romani San Donato</t>
  </si>
  <si>
    <t>AVANGARD</t>
  </si>
  <si>
    <t>serv ev Conferinta Ministeriala</t>
  </si>
  <si>
    <t>platilor efectuate in data de 17.04.2019</t>
  </si>
  <si>
    <t xml:space="preserve">TRAVEL TIME D R </t>
  </si>
  <si>
    <t>EXIMTUR SRL</t>
  </si>
  <si>
    <t>serv publicare ordine MS</t>
  </si>
  <si>
    <t>serv.tr smsOrange fedbek pacient</t>
  </si>
  <si>
    <t>serv.tr sms RDS fedbek pacient</t>
  </si>
  <si>
    <t>serv.tr sms VDF fedbek pacient</t>
  </si>
  <si>
    <t>serv.tr sms Telecom. fedbek pacient</t>
  </si>
  <si>
    <t>platilor efectuate in data de 18.04.2019</t>
  </si>
  <si>
    <t>serv monit presa acces stiri</t>
  </si>
  <si>
    <t>serv menten soft contab</t>
  </si>
  <si>
    <t xml:space="preserve">EUROTOTAL COMP </t>
  </si>
  <si>
    <t>serv curatenie martie 2019</t>
  </si>
  <si>
    <t>serv menten centrala</t>
  </si>
  <si>
    <t>serv ascensor</t>
  </si>
  <si>
    <t>plata butoane ascensor</t>
  </si>
  <si>
    <t>CORSAR ON LINE</t>
  </si>
  <si>
    <t>memorie ram</t>
  </si>
  <si>
    <t>polite asig RCA CASCO</t>
  </si>
  <si>
    <t>AD FOND MEDIU</t>
  </si>
  <si>
    <t xml:space="preserve">pl ev impact  mediu Sp Ug CJ </t>
  </si>
  <si>
    <t>AG PROT MEDIU CJ</t>
  </si>
  <si>
    <t>def imp mediu Sp Ug Cj</t>
  </si>
  <si>
    <t>CASA DE EDITURA NAPOCA</t>
  </si>
  <si>
    <t>anunt ziar et.ev mediu Sp Ug CJ</t>
  </si>
  <si>
    <t>platilor efectuate in data de 19.04.2019</t>
  </si>
  <si>
    <t>serv.ascensor</t>
  </si>
  <si>
    <t>OMNIASIG VIENNA</t>
  </si>
  <si>
    <t>polite RCA CASCO</t>
  </si>
  <si>
    <t xml:space="preserve"> tratament victime Colectiv</t>
  </si>
  <si>
    <t>diferenta bilet avion</t>
  </si>
  <si>
    <t>platilor efectuate in data de 22.04.2019</t>
  </si>
  <si>
    <t>cv bilet avion</t>
  </si>
  <si>
    <t>OLIMPIC INTERN. TURISM</t>
  </si>
  <si>
    <t>EXIMUR</t>
  </si>
  <si>
    <t xml:space="preserve">ROUND THE WORLD </t>
  </si>
  <si>
    <t>SDEE TRANSILVANIA NORD</t>
  </si>
  <si>
    <t>aviz amplas Sp .Urg.Cluj</t>
  </si>
  <si>
    <t>platilor efectuate in data de 23.04.2019</t>
  </si>
  <si>
    <t>serv misiune San Donato</t>
  </si>
  <si>
    <t>serv tr sp. romani San Donato</t>
  </si>
  <si>
    <t>platilor efectuate in data de 24.04.2019</t>
  </si>
  <si>
    <t>serv transport San Donato</t>
  </si>
  <si>
    <t>tva fact abonament Austria</t>
  </si>
  <si>
    <t>finantare  aprilie 2019  BS</t>
  </si>
  <si>
    <t>platilor efectuate in data de 02.05.2019</t>
  </si>
  <si>
    <t>AG NAT DE PRESA AGERPRES</t>
  </si>
  <si>
    <t>serv monit presa flux stiri</t>
  </si>
  <si>
    <t>platilor efectuate in data de 07.05.2019</t>
  </si>
  <si>
    <t>serv abonament tv</t>
  </si>
  <si>
    <t>serv telefonie fixa</t>
  </si>
  <si>
    <t>serv tel mob tr date premicell</t>
  </si>
  <si>
    <t>serv echip IT</t>
  </si>
  <si>
    <t>serv echip .multif.impr. fax</t>
  </si>
  <si>
    <t>serv info legis.sist.on-line</t>
  </si>
  <si>
    <t>plata carburanti</t>
  </si>
  <si>
    <t>platilor efectuate in data de 08.05.2019</t>
  </si>
  <si>
    <t>serv comunic date mob Smurd VDF</t>
  </si>
  <si>
    <t>serv comunic date mob UPU VDF</t>
  </si>
  <si>
    <t>GRAND PLAZA HOTEL</t>
  </si>
  <si>
    <t xml:space="preserve">servicii cazare atasati </t>
  </si>
  <si>
    <t>HOTELIERE GRAND</t>
  </si>
  <si>
    <t>PR MARKETING</t>
  </si>
  <si>
    <t>reuniune atasati sanatate</t>
  </si>
  <si>
    <t>tratament victime colectiv</t>
  </si>
  <si>
    <t>finantare  mai BS   2019</t>
  </si>
  <si>
    <t>finantare  mai BS   2020</t>
  </si>
  <si>
    <t>platilor efectuate in data de 09.05.2019</t>
  </si>
  <si>
    <t>finantare  mai BS   2021</t>
  </si>
  <si>
    <t>finantare  mai BS   2022</t>
  </si>
  <si>
    <t>finantare  mai BS   2023</t>
  </si>
  <si>
    <t>finantare  mai BS   2024</t>
  </si>
  <si>
    <t>finantare  mai BS   2025</t>
  </si>
  <si>
    <t>finantare  mai BS   2026</t>
  </si>
  <si>
    <t>finantare  mai BS   2027</t>
  </si>
  <si>
    <t>finantare  mai BS   2028</t>
  </si>
  <si>
    <t>finantare  mai BS   2029</t>
  </si>
  <si>
    <t>finantare  mai BS   2030</t>
  </si>
  <si>
    <t>finantare  mai BS   2031</t>
  </si>
  <si>
    <t>finantare  mai BS   2032</t>
  </si>
  <si>
    <t>finantare  mai BS   2033</t>
  </si>
  <si>
    <t>finantare  mai BS   2034</t>
  </si>
  <si>
    <t>finantare  mai BS   2035</t>
  </si>
  <si>
    <t>finantare  mai BS   2036</t>
  </si>
  <si>
    <t>finantare  mai BS   2037</t>
  </si>
  <si>
    <t>finantare  mai BS   2038</t>
  </si>
  <si>
    <t>finantare  mai BS   2039</t>
  </si>
  <si>
    <t>finantare  mai BS   2040</t>
  </si>
  <si>
    <t>finantare  mai BS   2041</t>
  </si>
  <si>
    <t>finantare  mai BS   2042</t>
  </si>
  <si>
    <t>finantare  mai BS   2043</t>
  </si>
  <si>
    <t>finantare  mai BS   2044</t>
  </si>
  <si>
    <t>finantare  mai BS   2045</t>
  </si>
  <si>
    <t>finantare  mai BS   2046</t>
  </si>
  <si>
    <t>finantare  mai BS   2047</t>
  </si>
  <si>
    <t>finantare  mai BS   2048</t>
  </si>
  <si>
    <t>finantare  mai BS   2049</t>
  </si>
  <si>
    <t>finantare  mai BS   2050</t>
  </si>
  <si>
    <t>finantare  mai BS   2051</t>
  </si>
  <si>
    <t>finantare  mai BS   2052</t>
  </si>
  <si>
    <t>finantare  mai BS   2053</t>
  </si>
  <si>
    <t>finantare  mai BS   2054</t>
  </si>
  <si>
    <t>finantare  mai BS   2055</t>
  </si>
  <si>
    <t>finantare  mai BS   2056</t>
  </si>
  <si>
    <t>finantare  mai BS   2057</t>
  </si>
  <si>
    <t>finantare  mai BS   2058</t>
  </si>
  <si>
    <t>finantare  mai BS   2059</t>
  </si>
  <si>
    <t>finantare  mai BS   2060</t>
  </si>
  <si>
    <t>finantare  mai BS   2061</t>
  </si>
  <si>
    <t>finantare  mai BS   2062</t>
  </si>
  <si>
    <t>finantare  mai BS   2063</t>
  </si>
  <si>
    <t>finantare  mai BS   2064</t>
  </si>
  <si>
    <t>finantare  mai BS   2065</t>
  </si>
  <si>
    <t>finantare  mai BS   2066</t>
  </si>
  <si>
    <t>finantare  mai BS   2067</t>
  </si>
  <si>
    <t>finantare  mai BS   2068</t>
  </si>
  <si>
    <t>finantare  mai BS   2069</t>
  </si>
  <si>
    <t>finantare  mai BS   2070</t>
  </si>
  <si>
    <t>finantare  mai BS   2071</t>
  </si>
  <si>
    <t>finantare  mai BS   2072</t>
  </si>
  <si>
    <t>finantare  mai BS   2073</t>
  </si>
  <si>
    <t>finantare  mai BS   2074</t>
  </si>
  <si>
    <t>finantare  mai BS   2075</t>
  </si>
  <si>
    <t>finantare  mai BS   2076</t>
  </si>
  <si>
    <t>finantare  mai BS   2077</t>
  </si>
  <si>
    <t>finantare  mai BS   2078</t>
  </si>
  <si>
    <t>finantare  mai BS   2079</t>
  </si>
  <si>
    <t>finantare  mai BS   2080</t>
  </si>
  <si>
    <t>finantare  mai BS   2081</t>
  </si>
  <si>
    <t>finantare  mai BS   2082</t>
  </si>
  <si>
    <t>finantare  mai BS   2083</t>
  </si>
  <si>
    <t>finantare  mai BS   2084</t>
  </si>
  <si>
    <t>finantare  mai BS   2085</t>
  </si>
  <si>
    <t>finantare  mai BS   2086</t>
  </si>
  <si>
    <t>platilor efectuate in data de 10.05.2019</t>
  </si>
  <si>
    <t>utilit. en electrica</t>
  </si>
  <si>
    <t>apa ,canal ,salubritate</t>
  </si>
  <si>
    <t>SNSPMPDSB</t>
  </si>
  <si>
    <t>en electrica,cald. sediu Bodesti</t>
  </si>
  <si>
    <t>apa canal deseuri sediu Bodesti</t>
  </si>
  <si>
    <t>serv internet sediu Bodesti</t>
  </si>
  <si>
    <t>curatenie,dezinf. sediu Bodesti</t>
  </si>
  <si>
    <t>serv com bucla loc.sts</t>
  </si>
  <si>
    <t>serv com date mob Smurd.VDF</t>
  </si>
  <si>
    <t>platilor efectuate in data de 13.05.2019</t>
  </si>
  <si>
    <t>aviz ampl Sp.Reg.Urg Cluj</t>
  </si>
  <si>
    <t>AD FD MEDIU</t>
  </si>
  <si>
    <t>pl; ev impact mediu Sp Reg Cluj</t>
  </si>
  <si>
    <t>AVANGARDE BUISNESS</t>
  </si>
  <si>
    <t xml:space="preserve"> ev CMO.CDO.CNO PRESEDINTIE</t>
  </si>
  <si>
    <t>platilor efectuate in data de 14.05.2019</t>
  </si>
  <si>
    <t>SALARIATI M S</t>
  </si>
  <si>
    <t>alimentare carduri salariati</t>
  </si>
  <si>
    <t>virare. dif gar particip licitatii</t>
  </si>
  <si>
    <t>plata taxa  judiciara</t>
  </si>
  <si>
    <t xml:space="preserve">finantare BS luna Mai </t>
  </si>
  <si>
    <t>platilor efectuate in data de 15.05.2019</t>
  </si>
  <si>
    <t>platilor efectuate in data de 16.05.2019</t>
  </si>
  <si>
    <t xml:space="preserve">ROUND THE  WORLD </t>
  </si>
  <si>
    <t xml:space="preserve">TRAVEL TIME </t>
  </si>
  <si>
    <t>OLIMPIC INTERN</t>
  </si>
  <si>
    <t>SAN DONATO</t>
  </si>
  <si>
    <t>chirie ap Italia stagiari  2018</t>
  </si>
  <si>
    <t>Martin Sbrussels</t>
  </si>
  <si>
    <t>serv grup lucru SP</t>
  </si>
  <si>
    <t>platilor efectuate in data de 17.05.2019</t>
  </si>
  <si>
    <t>chelt judecata recurs</t>
  </si>
  <si>
    <t>finantare mai 2019 BS</t>
  </si>
  <si>
    <t>platilor efectuate in data de 21.05.2019</t>
  </si>
  <si>
    <t>serv monit presa si flux stiri</t>
  </si>
  <si>
    <t>pl mentenanta soft contab</t>
  </si>
  <si>
    <t>SC PROLINGUA SRL</t>
  </si>
  <si>
    <t>pl serv traducere</t>
  </si>
  <si>
    <t>SC TEAM IT FORCE</t>
  </si>
  <si>
    <t>pl serv IT</t>
  </si>
  <si>
    <t>serv echip multif</t>
  </si>
  <si>
    <t>SC EUROTOTAL</t>
  </si>
  <si>
    <t>SC G G CONSULTING</t>
  </si>
  <si>
    <t>serv inf legislativa</t>
  </si>
  <si>
    <t>SC FELIX TELECOM</t>
  </si>
  <si>
    <t>serv mentenanta centr telef</t>
  </si>
  <si>
    <t>SC OMNIASIG VIENNA</t>
  </si>
  <si>
    <t>pl polita auto</t>
  </si>
  <si>
    <t>platilor efectuate in data de 22.05.2019</t>
  </si>
  <si>
    <t>salariat MS</t>
  </si>
  <si>
    <t>dif. cm. aprile</t>
  </si>
  <si>
    <t>cas. aprilie</t>
  </si>
  <si>
    <t>serv com date mob UPU 112 OG</t>
  </si>
  <si>
    <t>serv com date mob UPU 112 VDF</t>
  </si>
  <si>
    <t>serv energie electrica</t>
  </si>
  <si>
    <t>serv pub ordine emise MS</t>
  </si>
  <si>
    <t>platilor efectuate in data de 23.05.2019</t>
  </si>
  <si>
    <t>bilete de avion</t>
  </si>
  <si>
    <t>EXIMTUR</t>
  </si>
  <si>
    <t>platilor efectuate in data de 24.05.2019</t>
  </si>
  <si>
    <t>reparatii auto</t>
  </si>
  <si>
    <t xml:space="preserve">finantare  BS mai 2019 </t>
  </si>
  <si>
    <t>finantare  BS mai 2020</t>
  </si>
  <si>
    <t>finantare  BS mai 2021</t>
  </si>
  <si>
    <t>finantare  BS mai 2022</t>
  </si>
  <si>
    <t>finantare  BS mai 2023</t>
  </si>
  <si>
    <t>finantare  BS mai 2024</t>
  </si>
  <si>
    <t>finantare  BS mai 2025</t>
  </si>
  <si>
    <t>finantare  BS mai 2026</t>
  </si>
  <si>
    <t>finantare  BS mai 2027</t>
  </si>
  <si>
    <t>finantare  BS mai 2028</t>
  </si>
  <si>
    <t>finantare  BS mai 2029</t>
  </si>
  <si>
    <t>finantare  BS mai 2030</t>
  </si>
  <si>
    <t>finantare  BS mai 2031</t>
  </si>
  <si>
    <t>finantare  BS mai 2032</t>
  </si>
  <si>
    <t>finantare  BS mai 2033</t>
  </si>
  <si>
    <t>finantare  BS mai 2034</t>
  </si>
  <si>
    <t>finantare  BS mai 2035</t>
  </si>
  <si>
    <t>finantare  BS mai 2036</t>
  </si>
  <si>
    <t>finantare  BS mai 2037</t>
  </si>
  <si>
    <t>finantare  BS mai 2038</t>
  </si>
  <si>
    <t>finantare  BS mai 2039</t>
  </si>
  <si>
    <t>finantare  BS mai 2040</t>
  </si>
  <si>
    <t>finantare  BS mai 2041</t>
  </si>
  <si>
    <t>finantare  BS mai 2042</t>
  </si>
  <si>
    <t>finantare  BS mai 2043</t>
  </si>
  <si>
    <t>finantare  BS mai 2044</t>
  </si>
  <si>
    <t>finantare  BS mai 2045</t>
  </si>
  <si>
    <t>finantare  BS mai 2046</t>
  </si>
  <si>
    <t>finantare  BS mai 2047</t>
  </si>
  <si>
    <t>finantare  BS mai 2048</t>
  </si>
  <si>
    <t>finantare  BS mai 2049</t>
  </si>
  <si>
    <t>finantare  BS mai 2050</t>
  </si>
  <si>
    <t>finantare  BS mai 2051</t>
  </si>
  <si>
    <t>finantare  BS mai 2052</t>
  </si>
  <si>
    <t>finantare  BS mai 2053</t>
  </si>
  <si>
    <t>finantare  BS mai 2054</t>
  </si>
  <si>
    <t>finantare  BS mai 2055</t>
  </si>
  <si>
    <t>finantare  BS mai 2056</t>
  </si>
  <si>
    <t>finantare  BS mai 2057</t>
  </si>
  <si>
    <t>finantare  BS mai 2058</t>
  </si>
  <si>
    <t>finantare  BS mai 2059</t>
  </si>
  <si>
    <t>finantare  BS mai 2060</t>
  </si>
  <si>
    <t>finantare  BS mai 2061</t>
  </si>
  <si>
    <t>finantare  BS mai 2062</t>
  </si>
  <si>
    <t>finantare  BS mai 2063</t>
  </si>
  <si>
    <t>finantare  BS mai 2064</t>
  </si>
  <si>
    <t>finantare  BS mai 2065</t>
  </si>
  <si>
    <t>finantare  BS mai 2066</t>
  </si>
  <si>
    <t>finantare  BS mai 2067</t>
  </si>
  <si>
    <t>finantare  BS mai 2068</t>
  </si>
  <si>
    <t>finantare  BS mai 2069</t>
  </si>
  <si>
    <t>finantare  BS mai 2070</t>
  </si>
  <si>
    <t>finantare  BS mai 2071</t>
  </si>
  <si>
    <t>finantare  BS mai 2072</t>
  </si>
  <si>
    <t>finantare  BS mai 2073</t>
  </si>
  <si>
    <t>finantare  BS mai 2074</t>
  </si>
  <si>
    <t>finantare  BS mai 2075</t>
  </si>
  <si>
    <t>finantare  BS mai 2076</t>
  </si>
  <si>
    <t>finantare  BS mai 2077</t>
  </si>
  <si>
    <t>finantare  BS mai 2078</t>
  </si>
  <si>
    <t>finantare  BS mai 2079</t>
  </si>
  <si>
    <t>finantare  BS mai 2080</t>
  </si>
  <si>
    <t>finantare  BS mai 2081</t>
  </si>
  <si>
    <t>finantare  BS mai 2082</t>
  </si>
  <si>
    <t>finantare  BS mai 2083</t>
  </si>
  <si>
    <t>finantare  BS mai 2084</t>
  </si>
  <si>
    <t>finantare  BS mai 2085</t>
  </si>
  <si>
    <t>finantare  BS mai 2086</t>
  </si>
  <si>
    <t>finantare  BS mai 2087</t>
  </si>
  <si>
    <t>finantare  BS mai 2088</t>
  </si>
  <si>
    <t>platilor efectuate in data de 27.05.2019</t>
  </si>
  <si>
    <t>DANCO PRO</t>
  </si>
  <si>
    <t>serv tr SMS VDFmec feed.pac</t>
  </si>
  <si>
    <t>serv  sms RCS,RDSmec feed.pac</t>
  </si>
  <si>
    <t>serv SMS ORANGE,mec feed pac</t>
  </si>
  <si>
    <t>serv SMS TELEKOM,mec feed pac</t>
  </si>
  <si>
    <t xml:space="preserve">plata tratament </t>
  </si>
  <si>
    <t>AG PT PROT MED CJ</t>
  </si>
  <si>
    <t>aviz imp.med. SP REG URG CJ</t>
  </si>
  <si>
    <t>AD BAZIN.APA SOMES-TISA</t>
  </si>
  <si>
    <t>aviz gosp. ape SP REG URG CJ</t>
  </si>
  <si>
    <t>INSP-CRSP CJ</t>
  </si>
  <si>
    <t>stud.impact SP.REG.URG.CJ</t>
  </si>
  <si>
    <t>CASA DE EDIT CLUJ</t>
  </si>
  <si>
    <t>anunt ziar analiz.SP.REG.URG CJ</t>
  </si>
  <si>
    <t>platilor efectuate in data de 28.05.2019</t>
  </si>
  <si>
    <t>NOVAINTERMED</t>
  </si>
  <si>
    <t>seringi administrare vaccin</t>
  </si>
  <si>
    <t>prest serv dep prod Rez .MS</t>
  </si>
  <si>
    <t>SODEXO PASS</t>
  </si>
  <si>
    <t>vouchere vacanta</t>
  </si>
  <si>
    <t>platilor efectuate in data de 29.05.2019</t>
  </si>
  <si>
    <t>permise acces auto</t>
  </si>
  <si>
    <t>cost edit vouc vacanta</t>
  </si>
  <si>
    <t>finantare MAI BS 2019</t>
  </si>
  <si>
    <t>finantare MAI BS 2020</t>
  </si>
  <si>
    <t>platilor efectuate in data de 30.05.2019</t>
  </si>
  <si>
    <t>carburanti aprilie 2019</t>
  </si>
  <si>
    <t>serv ab tv</t>
  </si>
  <si>
    <t>MIDA SOFT BUSINESS</t>
  </si>
  <si>
    <t>cartuse multifunct</t>
  </si>
  <si>
    <t>serv telef fixa</t>
  </si>
  <si>
    <t>OMEGA ROM TRADE</t>
  </si>
  <si>
    <t>piese schimb</t>
  </si>
  <si>
    <t>platilor efectuate in data de 03.06.2019</t>
  </si>
  <si>
    <t>OF POSTAL NR 2</t>
  </si>
  <si>
    <t>av serv francare</t>
  </si>
  <si>
    <t>PR MARKETING MG</t>
  </si>
  <si>
    <t>achiz serv pt reuniune vacin. CLUJ</t>
  </si>
  <si>
    <t>platilor efectuate in data de 05.06.2019</t>
  </si>
  <si>
    <t>decont deplas sedinta comisie</t>
  </si>
  <si>
    <t>servpublic ordine MS</t>
  </si>
  <si>
    <t>platilor efectuate in data de 06.06.2019</t>
  </si>
  <si>
    <t>MARKRTING STRATEGIC</t>
  </si>
  <si>
    <t>rechizite</t>
  </si>
  <si>
    <t>PICTA RENTA</t>
  </si>
  <si>
    <t>utilitati,en electrica</t>
  </si>
  <si>
    <t>utilitati,apa,canal ,salubritate</t>
  </si>
  <si>
    <t>RCS RDS SA</t>
  </si>
  <si>
    <t>pen birotica</t>
  </si>
  <si>
    <t>DSN BIROTICA</t>
  </si>
  <si>
    <t>papet birotica</t>
  </si>
  <si>
    <t xml:space="preserve">finantare  BS iunie 2019 </t>
  </si>
  <si>
    <t>platilor efectuate in data de 07.06.2019</t>
  </si>
  <si>
    <t>SC OMICRON SERVICE</t>
  </si>
  <si>
    <t>SC CERTSIGN SA</t>
  </si>
  <si>
    <t>SC ASCENSORUL</t>
  </si>
  <si>
    <t>reparatii ascensor</t>
  </si>
  <si>
    <t xml:space="preserve">finantare iunie  BS 2019 </t>
  </si>
  <si>
    <t>platilor efectuate in data de 11.06.2019</t>
  </si>
  <si>
    <t>EUROPHARM HOLDING</t>
  </si>
  <si>
    <t>doze vaccin hexavalent</t>
  </si>
  <si>
    <t>platilor efectuate in data de 14.06.2019</t>
  </si>
  <si>
    <t>JTB CORP/OSACA</t>
  </si>
  <si>
    <t>cazare deleg.MS.SAMMIT G 20</t>
  </si>
  <si>
    <t>finantare iunie BS 2020</t>
  </si>
  <si>
    <t>platilor efectuate in data de 19.06.2019</t>
  </si>
  <si>
    <t>cazare demnitar/intretinere</t>
  </si>
  <si>
    <t>decont deplas sedinta</t>
  </si>
  <si>
    <t xml:space="preserve">serv protocol </t>
  </si>
  <si>
    <t>RAPPS -SAIFI</t>
  </si>
  <si>
    <t>cazare demnitar/chirie /enel</t>
  </si>
  <si>
    <t>finantare  iunie 2019 BS</t>
  </si>
  <si>
    <t>platilor efectuate in data de 20.06.2019</t>
  </si>
  <si>
    <t>virat dividende 2018</t>
  </si>
  <si>
    <t>serv cazare deleg. San Donato</t>
  </si>
  <si>
    <t>transp deleg San Donato</t>
  </si>
  <si>
    <t>transp spec. romani San Donato</t>
  </si>
  <si>
    <t>finantare iunie 2019</t>
  </si>
  <si>
    <t>platilor efectuate in data de 21.06.2019</t>
  </si>
  <si>
    <t>SP URG SLATINA</t>
  </si>
  <si>
    <t>plata sentinta civila</t>
  </si>
  <si>
    <t xml:space="preserve">decont deplas sedinta </t>
  </si>
  <si>
    <t>BUGETUL DE  STAT</t>
  </si>
  <si>
    <t>pen . Producton</t>
  </si>
  <si>
    <t>cartuse toner</t>
  </si>
  <si>
    <t>serv mentenanta centrala</t>
  </si>
  <si>
    <t>ASCENSORUL COMPANY</t>
  </si>
  <si>
    <t>DEDAL TUR SRL</t>
  </si>
  <si>
    <t>CTD TOPO SRL</t>
  </si>
  <si>
    <t>serv cadastrale SP REG URG DJ</t>
  </si>
  <si>
    <t>serv public ordine  MS</t>
  </si>
  <si>
    <t>platilor efectuate in data de 24.06.2019</t>
  </si>
  <si>
    <t>platilor efectuate in data de 26.06.2019</t>
  </si>
  <si>
    <t>monit presa acc. flux stiri</t>
  </si>
  <si>
    <t>menten soft contab.</t>
  </si>
  <si>
    <t>serv echip multifunct impr .fax</t>
  </si>
  <si>
    <t>platilor efectuate in data de 28.06.2019</t>
  </si>
  <si>
    <t>finantare  IUNIE  2019</t>
  </si>
  <si>
    <t>platilor efectuate in data de 01.07.2019</t>
  </si>
  <si>
    <t>plata chelt judecata</t>
  </si>
  <si>
    <t>serv inf leg on-line</t>
  </si>
  <si>
    <t>etichete ribon</t>
  </si>
  <si>
    <t>role etichete ribon</t>
  </si>
  <si>
    <t>platilor efectuate in data de 02.07.2019</t>
  </si>
  <si>
    <t>anunt ziar acord mediu SP CLUJ</t>
  </si>
  <si>
    <t>platilor efectuate in data de 04.07.2019</t>
  </si>
  <si>
    <t>platilor efectuate in data de 05.07.2019</t>
  </si>
  <si>
    <t>public ordine emise MS</t>
  </si>
  <si>
    <t>finantare iulie 2019 BS</t>
  </si>
  <si>
    <t>platilor efectuate in data de 10.07.2019</t>
  </si>
  <si>
    <t>MAI</t>
  </si>
  <si>
    <t>en .electrica, gaze</t>
  </si>
  <si>
    <t>UPC ROMANIA SA</t>
  </si>
  <si>
    <t>serv .abonament TV</t>
  </si>
  <si>
    <t>serv .tel mob tr date premicell</t>
  </si>
  <si>
    <t>SUMMA LINGUAE</t>
  </si>
  <si>
    <t>serv. traducere</t>
  </si>
  <si>
    <t>serv.echip.informatic</t>
  </si>
  <si>
    <t>APLLLO  MOLDOVEANU</t>
  </si>
  <si>
    <t>legitimatii</t>
  </si>
  <si>
    <t>serv com date UPU 112 Orange</t>
  </si>
  <si>
    <t>serv com date UPU 112 Vodafone</t>
  </si>
  <si>
    <t>platilor efectuate in data de 12.07.2019</t>
  </si>
  <si>
    <t>LIONS CLEAN SERV</t>
  </si>
  <si>
    <t>ANA HOTELS CROWNE PLAZA</t>
  </si>
  <si>
    <t>caz reuniune conf Esanatate</t>
  </si>
  <si>
    <t>serv public ordine emise</t>
  </si>
  <si>
    <t>finantare IULIE 2019 BS</t>
  </si>
  <si>
    <t>platilor efectuate in data de 11.07.2019</t>
  </si>
  <si>
    <t>serv ev del San Donato</t>
  </si>
  <si>
    <t>serv  tr.spec.romani San Donato</t>
  </si>
  <si>
    <t xml:space="preserve">MINISTERUL  SĂNĂTĂŢII </t>
  </si>
  <si>
    <t xml:space="preserve">SITUAŢIA </t>
  </si>
  <si>
    <t>plăţilor efectuate ȋn data de 15.07.2019</t>
  </si>
  <si>
    <t>Suma 
plătită</t>
  </si>
  <si>
    <t>Explicaţii</t>
  </si>
  <si>
    <t>Total cheltuieli de personal</t>
  </si>
  <si>
    <t>salariati Minister</t>
  </si>
  <si>
    <t>Buget de stat</t>
  </si>
  <si>
    <t>cote asigurati + angajator</t>
  </si>
  <si>
    <t>Plata cazare demnitar</t>
  </si>
  <si>
    <t>Persoana fizica</t>
  </si>
  <si>
    <t>Plata cheltuieli judecata in recurs</t>
  </si>
  <si>
    <t>Total transferuri intre unitati ale administratiei</t>
  </si>
  <si>
    <t>Unitati sanitare</t>
  </si>
  <si>
    <t>finantare iulie 2019 B.S.</t>
  </si>
  <si>
    <t>plăţilor efectuate ȋn data de 16.07.2019</t>
  </si>
  <si>
    <t>Vodafone Romania</t>
  </si>
  <si>
    <t>serv.tel.mob.transf.date,premicell</t>
  </si>
  <si>
    <t>Felix Telecom</t>
  </si>
  <si>
    <t>serv.mentenanta centrala telefonica</t>
  </si>
  <si>
    <t>S.T.S.</t>
  </si>
  <si>
    <t>serv.SMS Telekom mec.feed,pacient</t>
  </si>
  <si>
    <t>serv.SMS RCS&amp;RDS feedbak pacient</t>
  </si>
  <si>
    <t>serv.SMS Vodafone feedbak pacient</t>
  </si>
  <si>
    <t>serv.bucla locala apr. 2019</t>
  </si>
  <si>
    <t>serv.comunic.date SMURD VDF</t>
  </si>
  <si>
    <t>serv.cazare demnitar</t>
  </si>
  <si>
    <t>platilor efectuate in data de 18.07.2019</t>
  </si>
  <si>
    <t>serv prot oficiali</t>
  </si>
  <si>
    <t>D G I T L  SECT 1</t>
  </si>
  <si>
    <t>taxa judiciara timbru</t>
  </si>
  <si>
    <t>serv SMS Orange mec. feedb.pac.</t>
  </si>
  <si>
    <t xml:space="preserve">taxa judiciara </t>
  </si>
  <si>
    <t>platilor efectuate in data de 19.07.2019</t>
  </si>
  <si>
    <t>tratament victima Colectiv</t>
  </si>
  <si>
    <t>ROUND THE WOLD</t>
  </si>
  <si>
    <t>platilor efectuate in data de 22.07.2019</t>
  </si>
  <si>
    <t>tratament victime Colectiv</t>
  </si>
  <si>
    <t>platilor efectuate in data de 23.07.2019</t>
  </si>
  <si>
    <t>serv monit presa si acc flux stiri</t>
  </si>
  <si>
    <t>mentenanta soft contabilitate</t>
  </si>
  <si>
    <t>S.N.S.P.M.P.D.S.B</t>
  </si>
  <si>
    <t>en el  caldura sediu Bodesti</t>
  </si>
  <si>
    <t>apa curenta canal deseuri Bodesti</t>
  </si>
  <si>
    <t>SAMA CONSUL SRL</t>
  </si>
  <si>
    <t>fuser unit Canon</t>
  </si>
  <si>
    <t>serv paza curatenie sediu Bodesti</t>
  </si>
  <si>
    <t>finantare    iulie 2019  BS</t>
  </si>
  <si>
    <t>platilor efectuate in data de 24.07.2019</t>
  </si>
  <si>
    <t xml:space="preserve">SHARLOT GROUP </t>
  </si>
  <si>
    <t>imprimanta Epson</t>
  </si>
  <si>
    <t>stampila</t>
  </si>
  <si>
    <t>serv com date mobUPU112 Orange</t>
  </si>
  <si>
    <t>serv comunicatii bucla locala</t>
  </si>
  <si>
    <t>energie electrica</t>
  </si>
  <si>
    <t>serv com date mobUPU112 VDF</t>
  </si>
  <si>
    <t>serv com date mob SmurdVDF</t>
  </si>
  <si>
    <t>EMMA COM PRODIMPEX</t>
  </si>
  <si>
    <t>serv reuniune grup lucru</t>
  </si>
  <si>
    <t>platilor efectuate in data de 25.07.2019</t>
  </si>
  <si>
    <t>SODEX PASS ROMANIA</t>
  </si>
  <si>
    <t>plata tiparie vouchere vacanta</t>
  </si>
  <si>
    <t>plata vouchere vacanta</t>
  </si>
  <si>
    <t>plata utilitati en el, gaze</t>
  </si>
  <si>
    <t>plata utilitati apa, canal ,salubritate</t>
  </si>
  <si>
    <t>plata serv abonament tv</t>
  </si>
  <si>
    <t>platilor efectuate in data de 26.07.2019</t>
  </si>
  <si>
    <t>serv inf legislativ sistem on-line</t>
  </si>
  <si>
    <t xml:space="preserve">SUMMA LINGUAE </t>
  </si>
  <si>
    <t>LIONS CLEAN SERV.</t>
  </si>
  <si>
    <t>servicii curatenie</t>
  </si>
  <si>
    <t>servicii. dep conserv.</t>
  </si>
  <si>
    <t>REFLEX COMPUTERS</t>
  </si>
  <si>
    <t>memorie USB</t>
  </si>
  <si>
    <t>platilor efectuate in data de 29.07.2019</t>
  </si>
  <si>
    <t>serv cazare demnitar</t>
  </si>
  <si>
    <t>DANCO PRO COM.</t>
  </si>
  <si>
    <t>ADMIN NAT APELE ROMANE</t>
  </si>
  <si>
    <t>cons teh.av.gosp.ape.Sp.Reg.Cj</t>
  </si>
  <si>
    <t>INSP CRSP TM</t>
  </si>
  <si>
    <t>stud.impact sanat.pub Sp.Reg.Dj</t>
  </si>
  <si>
    <t>platilor efectuate in data de 30.07.2019</t>
  </si>
  <si>
    <t xml:space="preserve">OMV PETROM </t>
  </si>
  <si>
    <t>serv intret rep ascensor</t>
  </si>
  <si>
    <t>platilor efectuate in data de 31.07.2019</t>
  </si>
  <si>
    <t>PRODUCTON SRL</t>
  </si>
  <si>
    <t>HIPERBOREA IMPEX</t>
  </si>
  <si>
    <t>registre  CFP</t>
  </si>
  <si>
    <t>VIC INSERO</t>
  </si>
  <si>
    <t>MIDA SOFT</t>
  </si>
  <si>
    <t>cilindru echipament xerox</t>
  </si>
  <si>
    <t>SHAROLT GROUP</t>
  </si>
  <si>
    <t>multifunctional colo A3</t>
  </si>
  <si>
    <t>multifunctional colo A4</t>
  </si>
  <si>
    <t>HERALD SRL</t>
  </si>
  <si>
    <t>cilindru  xerox</t>
  </si>
  <si>
    <t>platilor efectuate in data de 02.08.2019</t>
  </si>
  <si>
    <t>TRAVEL TIME D R SRL</t>
  </si>
  <si>
    <t>bitete avion</t>
  </si>
  <si>
    <t>platilor efectuate in data de 05.08.2019</t>
  </si>
  <si>
    <t>tratament strainatate Colectiv</t>
  </si>
  <si>
    <t>platilor efectuate in data de 06.08.2019</t>
  </si>
  <si>
    <t>taxa judiciara de timbru</t>
  </si>
  <si>
    <t>platilor efectuate in data de 07.08.2019</t>
  </si>
  <si>
    <t>serv tel mob tr date mob premicell</t>
  </si>
  <si>
    <t>mentenanta soft contab.</t>
  </si>
  <si>
    <t>serv mententanta centrala telef</t>
  </si>
  <si>
    <t>DA INFORMARE CONSULTANTA</t>
  </si>
  <si>
    <t>steaguri cu suport</t>
  </si>
  <si>
    <t>MEDIA SUD EUROPA</t>
  </si>
  <si>
    <t>anunt ziar impact mediu Sp Urg Dj</t>
  </si>
  <si>
    <t>finantare august 2019 BS</t>
  </si>
  <si>
    <t>platilor efectuate in data de 08.08.2019</t>
  </si>
  <si>
    <t>SHARLOT GROUP</t>
  </si>
  <si>
    <t>multifunctional color A3</t>
  </si>
  <si>
    <t>multifunctional  laser color A4</t>
  </si>
  <si>
    <t>vouchere de vacanta</t>
  </si>
  <si>
    <t>editare vouchere de vacanta</t>
  </si>
  <si>
    <t>etapa ev impact mediu Sp Reg Dj</t>
  </si>
  <si>
    <t>platilor efectuate in data de 13.08.2019</t>
  </si>
  <si>
    <t>SALARIATI MS</t>
  </si>
  <si>
    <t xml:space="preserve">LOGITEX EMARKET </t>
  </si>
  <si>
    <t>platilor efectuate in data de 14.08.2019</t>
  </si>
  <si>
    <t>AG PROT MEDIU DJ</t>
  </si>
  <si>
    <t>platilor efectuate in data de 19.08.2019</t>
  </si>
  <si>
    <t xml:space="preserve">plata amenda judiciara </t>
  </si>
  <si>
    <t>serv sms VDF mec feedbak pacient</t>
  </si>
  <si>
    <t>serv sms OrG mec feedbak pacient</t>
  </si>
  <si>
    <t>serv sms Telec mec feedbak pacient</t>
  </si>
  <si>
    <t>finantare AUG 2019 BS</t>
  </si>
  <si>
    <t>platilor efectuate in data de 22.08.2019</t>
  </si>
  <si>
    <t>pl serv monit presa si flux stiri</t>
  </si>
  <si>
    <t>serv inf legis in sistem on-line</t>
  </si>
  <si>
    <t>pl service echipam IT</t>
  </si>
  <si>
    <t>pl serv imprim multif fax.copiatore</t>
  </si>
  <si>
    <t xml:space="preserve"> PREM. ANVELOPE</t>
  </si>
  <si>
    <t>pl anvelope vara</t>
  </si>
  <si>
    <t xml:space="preserve">finantare BS  August 2019 </t>
  </si>
  <si>
    <t>finantare BS  August 2020</t>
  </si>
  <si>
    <t>platilor efectuate in data de 23.08.2019</t>
  </si>
  <si>
    <t>UNIT.SANIT</t>
  </si>
  <si>
    <t>finantare August 2019 BS</t>
  </si>
  <si>
    <t>platilor efectuate in data de 27.08.2019</t>
  </si>
  <si>
    <t>avans  servicii francare coresp.</t>
  </si>
  <si>
    <t>RAPPS  SAIFI</t>
  </si>
  <si>
    <t>serv sms, VDF mec feedb. pacient</t>
  </si>
  <si>
    <t>serv sms Telek. mec. feedb pacient</t>
  </si>
  <si>
    <t>serv sms orang.mec feedb. Pacient</t>
  </si>
  <si>
    <t>serv sms rcs rds mec feedb pacient</t>
  </si>
  <si>
    <t>Finantare  August 2019 BS</t>
  </si>
  <si>
    <t>platilor efectuate in data de 28.08.2019</t>
  </si>
  <si>
    <t>ALLIANCE HEALTHCARE</t>
  </si>
  <si>
    <t xml:space="preserve">RA-APPS </t>
  </si>
  <si>
    <t>servicii cazare</t>
  </si>
  <si>
    <t>transp specialisti straini</t>
  </si>
  <si>
    <t>certificat digital</t>
  </si>
  <si>
    <t>ALTEX ROM SRL</t>
  </si>
  <si>
    <t>ap aer conditionat</t>
  </si>
  <si>
    <t>transp specialisti romani</t>
  </si>
  <si>
    <t>platilor efectuate in data de 03.09.2019</t>
  </si>
  <si>
    <t>platilor efectuate in data de 05.09.2019</t>
  </si>
  <si>
    <t>platilor efectuate in data de 06.09.2019</t>
  </si>
  <si>
    <t>LAUER FISCHER GmbH</t>
  </si>
  <si>
    <t>plata abonament Germania</t>
  </si>
  <si>
    <t>platilor efectuate in data de 10.09.2019</t>
  </si>
  <si>
    <t>ALTEX ROMANIA</t>
  </si>
  <si>
    <t>aparate aer conditionat</t>
  </si>
  <si>
    <t>platilor efectuate in data de 11.09.2019</t>
  </si>
  <si>
    <t>servicii protocol oficiali</t>
  </si>
  <si>
    <t>certificat server web</t>
  </si>
  <si>
    <t>SUC REPREZ NEPT.</t>
  </si>
  <si>
    <t>serv cazare</t>
  </si>
  <si>
    <t>util garze , en el</t>
  </si>
  <si>
    <t>util apa canal , salubrit</t>
  </si>
  <si>
    <t>RCS RDS</t>
  </si>
  <si>
    <t>serv tel fixa</t>
  </si>
  <si>
    <t>serv ev del specstraini SAN DON.</t>
  </si>
  <si>
    <t>MIDA SOFT BUSIN.</t>
  </si>
  <si>
    <t>serv trext spec romani San Don.</t>
  </si>
  <si>
    <t>serv smsVDFmec feedbk pacient</t>
  </si>
  <si>
    <t>serv sms RCS mec feedbk pacient</t>
  </si>
  <si>
    <t>serv sms ORG mec feedbk pacient</t>
  </si>
  <si>
    <t>serv sms TELEK mec feedbk pacient</t>
  </si>
  <si>
    <t>platilor efectuate in data de 12.09.2019</t>
  </si>
  <si>
    <t>SAL. MS</t>
  </si>
  <si>
    <t>anunt ziar aviz gosp  ape Sp Dj</t>
  </si>
  <si>
    <t>ADM.BAZ.DE APA TG.JIU</t>
  </si>
  <si>
    <t xml:space="preserve"> aviz gosp  ape Sp Urg Craiova</t>
  </si>
  <si>
    <t>finantare sept 2019 BS</t>
  </si>
  <si>
    <t>platilor efectuate in data de 13.09.2019</t>
  </si>
  <si>
    <t>cote asigurati +angajator</t>
  </si>
  <si>
    <t>tratament sanatate victime Colectiv</t>
  </si>
  <si>
    <t>finantare septembrie 2019 BS</t>
  </si>
  <si>
    <t>platilor efectuate in data de 16.09.2019</t>
  </si>
  <si>
    <t>serv com date mob UPU 112 Org</t>
  </si>
  <si>
    <t>serv com bucla locala STS iulie</t>
  </si>
  <si>
    <t>serv com date mob smurd  VDF</t>
  </si>
  <si>
    <t>serv com date mob UPU112 ORG</t>
  </si>
  <si>
    <t>platilor efectuate in data de 18.09.2019</t>
  </si>
  <si>
    <t>RAPPS- SAIFI</t>
  </si>
  <si>
    <t>reinoire certific securitate</t>
  </si>
  <si>
    <t>finantare  septembrie BS 2019</t>
  </si>
  <si>
    <t>finantare  septembrie BS 2020</t>
  </si>
  <si>
    <t>plăţilor efectuate ȋn data de 23.09.2019</t>
  </si>
  <si>
    <t>Cheltuieli personal</t>
  </si>
  <si>
    <t>Ministerul Sanatatii</t>
  </si>
  <si>
    <t>alimentare cont BCR deplasari externe</t>
  </si>
  <si>
    <t>Team IT Force</t>
  </si>
  <si>
    <t>service echip.IT aug.2019</t>
  </si>
  <si>
    <t>service impr.multif.fax.cop. aug.2019</t>
  </si>
  <si>
    <t>Herald</t>
  </si>
  <si>
    <t>kit / cilindru echipament Xerox</t>
  </si>
  <si>
    <t>Monitorul Oficial</t>
  </si>
  <si>
    <t>servicii publicare ordine emise MS</t>
  </si>
  <si>
    <t>plăţilor efectuate ȋn data de 24.09.2019</t>
  </si>
  <si>
    <t>salariat minister</t>
  </si>
  <si>
    <t>diurna deplasare interna</t>
  </si>
  <si>
    <t>transport deplasare interna</t>
  </si>
  <si>
    <t>amenda</t>
  </si>
  <si>
    <t>platilor efectuate in data de 07.10.2019</t>
  </si>
  <si>
    <t>utilit. En. el .gaze</t>
  </si>
  <si>
    <t>utilit. Apa.canal.salubritate</t>
  </si>
  <si>
    <t xml:space="preserve">SUMMA LINGUE </t>
  </si>
  <si>
    <t>IASI IT</t>
  </si>
  <si>
    <t>plata hard disk extern</t>
  </si>
  <si>
    <t>ADMIN BAZIN. APA JIU</t>
  </si>
  <si>
    <t>consult teh aviz gosp ape Sp Dj</t>
  </si>
  <si>
    <t>plăţilor efectuate ȋn data de 25.09.2019</t>
  </si>
  <si>
    <t>finantare septembrie 2019 B.S.</t>
  </si>
  <si>
    <t>plăţilor efectuate ȋn data de 26.09.2019</t>
  </si>
  <si>
    <t>plăţilor efectuate ȋn data de 27.09.2019</t>
  </si>
  <si>
    <t>Sodexo Pass Romania</t>
  </si>
  <si>
    <t>c/v vouchere vacanta</t>
  </si>
  <si>
    <t>UPC Romania</t>
  </si>
  <si>
    <t>servicii abonament TV sept. 2019</t>
  </si>
  <si>
    <t>Ag.Nat.de Presa Agerpres</t>
  </si>
  <si>
    <t>servicii monit. presa flux stiri</t>
  </si>
  <si>
    <t>G&amp;G Consulting</t>
  </si>
  <si>
    <t>serv.info.legis.sist.on-line</t>
  </si>
  <si>
    <t>Certsign SA</t>
  </si>
  <si>
    <t>serv.public.ord.emise MS</t>
  </si>
  <si>
    <t>CN Aeroporturi Bucuresti</t>
  </si>
  <si>
    <t>servicii protocol oficiali aug.2019</t>
  </si>
  <si>
    <t>Olimpic International Turism</t>
  </si>
  <si>
    <t>servicii transport extern</t>
  </si>
  <si>
    <t>Travel Time D&amp;R</t>
  </si>
  <si>
    <t xml:space="preserve">Sharolt Group </t>
  </si>
  <si>
    <t>echipament multifunctional</t>
  </si>
  <si>
    <t>plăţilor efectuate ȋn data de 03.10.2019</t>
  </si>
  <si>
    <t>Spatyard SRL</t>
  </si>
  <si>
    <t>Primaria Sector 1</t>
  </si>
  <si>
    <t>platilor efectuate in data de 09.10.2019</t>
  </si>
  <si>
    <t xml:space="preserve">finantare luna Oct 2019 </t>
  </si>
  <si>
    <t>platilor efectuate in data de 10.10.2019</t>
  </si>
  <si>
    <t>OLIMPIC INTERN.</t>
  </si>
  <si>
    <t>MEDIA SUD EUROP.</t>
  </si>
  <si>
    <t>cv anunt ziar med Sp Dj</t>
  </si>
  <si>
    <t>carburat iulie</t>
  </si>
  <si>
    <t>serv  telef mobila</t>
  </si>
  <si>
    <t>serv mentenanta soft contab</t>
  </si>
  <si>
    <t>serv mentenanta centrala telef</t>
  </si>
  <si>
    <t>EVIDENT GROUP</t>
  </si>
  <si>
    <t>containere arhivare</t>
  </si>
  <si>
    <t>pl TVA ab catalog DE</t>
  </si>
  <si>
    <t>CONTR-ALL END</t>
  </si>
  <si>
    <t>U M F TG MURES</t>
  </si>
  <si>
    <t>contr org ex rez ex rezident.</t>
  </si>
  <si>
    <t>finantare luna Oct 2019 BS</t>
  </si>
  <si>
    <t>platilor efectuate in data de 11.10.2019</t>
  </si>
  <si>
    <t>serv dep rez MS</t>
  </si>
  <si>
    <t>CN IMPRIMERIA NAT</t>
  </si>
  <si>
    <t>carduri nationale</t>
  </si>
  <si>
    <t>START BIT NET</t>
  </si>
  <si>
    <t>cutie cablu UTP CAT</t>
  </si>
  <si>
    <t xml:space="preserve">swith manag </t>
  </si>
  <si>
    <t>cvf pen intirz vaccin</t>
  </si>
  <si>
    <t>ROSERVOTECH</t>
  </si>
  <si>
    <t>cv tv</t>
  </si>
  <si>
    <t>taxa juridic timbru</t>
  </si>
  <si>
    <t>taxa juridiciara</t>
  </si>
  <si>
    <t>platilor efectuate in data de 15.10.2019</t>
  </si>
  <si>
    <t>serv UPU112VDF</t>
  </si>
  <si>
    <t>serv UPU112 ORANGE</t>
  </si>
  <si>
    <t>serv energie electrica  2019</t>
  </si>
  <si>
    <t>finantare oct 2019 BS</t>
  </si>
  <si>
    <t>platilor efectuate in data de 16.10.2019</t>
  </si>
  <si>
    <t>finantare OCT 2019 BS</t>
  </si>
  <si>
    <t>platilor efectuate in data de 17.10.2019</t>
  </si>
  <si>
    <t xml:space="preserve">decont  deplasare comisii </t>
  </si>
  <si>
    <t>platilor efectuate in data de 18.10.2019</t>
  </si>
  <si>
    <t>HIGH QUALITY</t>
  </si>
  <si>
    <t>serv actualiz. Cadastru .carte fun.</t>
  </si>
  <si>
    <t>taxe judiciare</t>
  </si>
  <si>
    <t>platilor efectuate in data de 21.10.2019</t>
  </si>
  <si>
    <t>RAPPS NEPTUN</t>
  </si>
  <si>
    <t>serv inf lrg on line</t>
  </si>
  <si>
    <t>DANCO PRO COMM.</t>
  </si>
  <si>
    <t>servicii transport international</t>
  </si>
  <si>
    <t>serv com sts</t>
  </si>
  <si>
    <t>finantare oct  2019 BS</t>
  </si>
  <si>
    <t>platilor efectuate in data de 22.10.2019</t>
  </si>
  <si>
    <t>servicii sept 2019</t>
  </si>
  <si>
    <t>TRAVEL TIME SRL</t>
  </si>
  <si>
    <t>cv transport international</t>
  </si>
  <si>
    <t>DANCO PRO COMM</t>
  </si>
  <si>
    <t>platilor efectuate in data de 23.10.2019</t>
  </si>
  <si>
    <t>abonament tv</t>
  </si>
  <si>
    <t>AG NAT AGERPRESS</t>
  </si>
  <si>
    <t>serv monit presa</t>
  </si>
  <si>
    <t>serv IT , serv imprimanta multif</t>
  </si>
  <si>
    <t xml:space="preserve">CN AEROPORTURI </t>
  </si>
  <si>
    <t>finantare oct 2019</t>
  </si>
  <si>
    <t>finantare oct 2020</t>
  </si>
  <si>
    <t>platilor efectuate in data de 25.10.2019</t>
  </si>
  <si>
    <t>cazare deplas sedinta comisie</t>
  </si>
  <si>
    <t>THETA PROFIENCY</t>
  </si>
  <si>
    <t>anunt ziar concurs</t>
  </si>
  <si>
    <t>aparat aer conditionat</t>
  </si>
  <si>
    <t>cv transp sedinta comisie</t>
  </si>
  <si>
    <t>transport international</t>
  </si>
  <si>
    <t>RENTROP STRATON</t>
  </si>
  <si>
    <t>manuale GDPR</t>
  </si>
  <si>
    <t>MONITORUL OF.</t>
  </si>
  <si>
    <t>anunt ziar ac mediu Sp Craiova</t>
  </si>
  <si>
    <t>platilor efectuate in data de 28.10.2019</t>
  </si>
  <si>
    <t>platilor efectuate in data de 30.10.2019</t>
  </si>
  <si>
    <t>MEDIPLUS EXIM</t>
  </si>
  <si>
    <t xml:space="preserve">OLIMPIC INTERNAT </t>
  </si>
  <si>
    <t>serv com Smurd VDF</t>
  </si>
  <si>
    <t>platilor efectuate in data de 05.11.2019</t>
  </si>
  <si>
    <t>THETA PROFICIENCY</t>
  </si>
  <si>
    <t>erata anunt concurs</t>
  </si>
  <si>
    <t>DOLEX PRO.GROUP</t>
  </si>
  <si>
    <t>serv analiza  risc</t>
  </si>
  <si>
    <t xml:space="preserve"> polite  asig rca casco</t>
  </si>
  <si>
    <t>serv public ord. emise MS</t>
  </si>
  <si>
    <t>platilor efectuate in data de 06.11.2019</t>
  </si>
  <si>
    <t>finantare noiembrie 2019 BS</t>
  </si>
  <si>
    <t>platilor efectuate in data de 07.11.2019</t>
  </si>
  <si>
    <t>serv SMS rcs rds mec feedback.p</t>
  </si>
  <si>
    <t>serv SMS telec. mec feedback.p</t>
  </si>
  <si>
    <t>platilor efectuate in data de 08.11.2019</t>
  </si>
  <si>
    <t>platilor efectuate in data de 13.11.2019</t>
  </si>
  <si>
    <t>serv tel mob tr date  premicell</t>
  </si>
  <si>
    <t>serv IT oct 2019</t>
  </si>
  <si>
    <t>rep IT oct 2020</t>
  </si>
  <si>
    <t xml:space="preserve">mentenanta soft contabilitate </t>
  </si>
  <si>
    <t xml:space="preserve">serv curatenie </t>
  </si>
  <si>
    <t xml:space="preserve">mentenanta centrala </t>
  </si>
  <si>
    <t>THETA PROFICIEN.</t>
  </si>
  <si>
    <t>anunt amanare concurs</t>
  </si>
  <si>
    <t>CLIK EVAL SRL</t>
  </si>
  <si>
    <t xml:space="preserve"> serv reev imob SRU Craiova</t>
  </si>
  <si>
    <t>NOTECH SRL</t>
  </si>
  <si>
    <t>cv chelt jud onorariu av.</t>
  </si>
  <si>
    <t>platilor efectuate in data de 14.11.2019</t>
  </si>
  <si>
    <t xml:space="preserve"> bilete avion</t>
  </si>
  <si>
    <t>smsVDF feedback pacient</t>
  </si>
  <si>
    <t>smsOrang feedback pacient</t>
  </si>
  <si>
    <t>UNIT  SANITARE</t>
  </si>
  <si>
    <t>finantare noiembrie 2019</t>
  </si>
  <si>
    <t>platilor efectuate in data de 15.11.2019</t>
  </si>
  <si>
    <t>cote asig+ angajator</t>
  </si>
  <si>
    <t>tr .spec. misiune SAN DONATO</t>
  </si>
  <si>
    <t>platilor efectuate in data de 18.11.2019</t>
  </si>
  <si>
    <t xml:space="preserve">carburanti </t>
  </si>
  <si>
    <t>serv abonament TV</t>
  </si>
  <si>
    <t>serv monit .presa , flux stiri</t>
  </si>
  <si>
    <t>serv inf legis on -line</t>
  </si>
  <si>
    <t>IDEAL INVEST SERV</t>
  </si>
  <si>
    <t>serv intret reparatii sediu</t>
  </si>
  <si>
    <t>AIDRA TEAM INTER.</t>
  </si>
  <si>
    <t xml:space="preserve">M A I </t>
  </si>
  <si>
    <t>en el. Gaze</t>
  </si>
  <si>
    <t>apa canal , salubritate</t>
  </si>
  <si>
    <t>com date mob smurd VDF</t>
  </si>
  <si>
    <t>com date mob UPU 112 VDF</t>
  </si>
  <si>
    <t>com date mob UPU 112 ORANGE</t>
  </si>
  <si>
    <t>serv com bucla loc STS</t>
  </si>
  <si>
    <t>platilor efectuate in data de 19.11.2019</t>
  </si>
  <si>
    <t>doze vaccin  hexavalent</t>
  </si>
  <si>
    <t>curatenie sediu Bodesti</t>
  </si>
  <si>
    <t>en el sediu Bodesti</t>
  </si>
  <si>
    <t>apa,canal sediu Bodesti</t>
  </si>
  <si>
    <t>paza, curatenie sediu Bodesti</t>
  </si>
  <si>
    <t>ALIANCE HEATHCARE</t>
  </si>
  <si>
    <t xml:space="preserve">doze vaccin  </t>
  </si>
  <si>
    <t xml:space="preserve">MEDIPLUS EXIM </t>
  </si>
  <si>
    <t>vaccin  gripal</t>
  </si>
  <si>
    <t xml:space="preserve">VITROBIOCHEM </t>
  </si>
  <si>
    <t>teste HIV/SIDA</t>
  </si>
  <si>
    <t>DIALAB SOLUTIONS</t>
  </si>
  <si>
    <t>finantare Noiembrie 2019 BS</t>
  </si>
  <si>
    <t>platilor efectuate in data de 20.11.2019</t>
  </si>
  <si>
    <t>platilor efectuate in data de 21.11.2019</t>
  </si>
  <si>
    <t>avans serv francare corespondenta</t>
  </si>
  <si>
    <t>en. electrica</t>
  </si>
  <si>
    <t>apa canal  salubritate</t>
  </si>
  <si>
    <t>platilor efectuate in data de 22.11.2019</t>
  </si>
  <si>
    <t>CASA NAT PENSII</t>
  </si>
  <si>
    <t>pl consum apa colec deseuri</t>
  </si>
  <si>
    <t>plata servicii paza</t>
  </si>
  <si>
    <t>plata chirie recipient deseuri</t>
  </si>
  <si>
    <t>DNS BIROTICA</t>
  </si>
  <si>
    <t>prod birotica papetarie</t>
  </si>
  <si>
    <t>LOGITEX EMARKET</t>
  </si>
  <si>
    <t>platilor efectuate in data de 25.11.2019</t>
  </si>
  <si>
    <t>pl dif fact</t>
  </si>
  <si>
    <t>platilor efectuate in data de 26.11.2019</t>
  </si>
  <si>
    <t xml:space="preserve">serv tel fixa </t>
  </si>
  <si>
    <t>serv tel  mod tr date premicell</t>
  </si>
  <si>
    <t>SELGROS DISTRIB</t>
  </si>
  <si>
    <t>platilor efectuate in data de 27.11.2019</t>
  </si>
  <si>
    <t>MRK DOING PROIECT</t>
  </si>
  <si>
    <t>serv consult reev imob</t>
  </si>
  <si>
    <t>platilor efectuate in data de 28.11.2019</t>
  </si>
  <si>
    <t>finantare NOE 2019 BS</t>
  </si>
  <si>
    <t>platilor efectuate in data de 03.12.2019</t>
  </si>
  <si>
    <t>smsRCS RDS mec feedbak pac.</t>
  </si>
  <si>
    <t>smsTelekom mec feedbak pac.</t>
  </si>
  <si>
    <t xml:space="preserve">ASCENSORUL </t>
  </si>
  <si>
    <t>rep,intret. ascensor</t>
  </si>
  <si>
    <t>THETA PROFI.</t>
  </si>
  <si>
    <t>anunt  concurs SP Reg.</t>
  </si>
  <si>
    <t>C N C I R</t>
  </si>
  <si>
    <t>serv insp the.oblig</t>
  </si>
  <si>
    <t>serv SMS VDF mec fedbak.pac.</t>
  </si>
  <si>
    <t>serv sms OG  mec fedbak.pac.</t>
  </si>
  <si>
    <t>platilor efectuate in data de 04.12.2019</t>
  </si>
  <si>
    <t>RAMIDA DIGIT.</t>
  </si>
  <si>
    <t>platilor efectuate in data de 06.12.2019</t>
  </si>
  <si>
    <t>serv com date UPU 112 VDF</t>
  </si>
  <si>
    <t>serv com date SMURD 112 VDF</t>
  </si>
  <si>
    <t xml:space="preserve">serv com bucla la STS </t>
  </si>
  <si>
    <t>serv com mob UPU 112 OG</t>
  </si>
  <si>
    <t>transp deplas sedinta comisie</t>
  </si>
  <si>
    <t>platilor efectuate in data de 10.12.2019</t>
  </si>
  <si>
    <t>U.M.F CLUJ NAPOCA</t>
  </si>
  <si>
    <t>pl cf contr .org  examen rezidentiat</t>
  </si>
  <si>
    <t>U.M.F CRAIOVA</t>
  </si>
  <si>
    <t>U.M.F CAROL DAVILA</t>
  </si>
  <si>
    <t>U.M.F TG. MURES</t>
  </si>
  <si>
    <t>U.M.F VICTOR BABES</t>
  </si>
  <si>
    <t>U.M.F GH.T.IASI</t>
  </si>
  <si>
    <t>caiete examen</t>
  </si>
  <si>
    <t>finantare  decembrie 2019 BS</t>
  </si>
  <si>
    <t>platilor efectuate in data de 11.12.2019</t>
  </si>
  <si>
    <t>finantare dec 2019 BS</t>
  </si>
  <si>
    <t>platilor efectuate in data de 12.12.2019</t>
  </si>
  <si>
    <t>cv diurna comisie</t>
  </si>
  <si>
    <t>cv transport comisie</t>
  </si>
  <si>
    <t xml:space="preserve">serv  echip IT </t>
  </si>
  <si>
    <t>serv ment centr tel nov</t>
  </si>
  <si>
    <t>serv impr  multif fax.cop.</t>
  </si>
  <si>
    <t>serv rep intret sediu</t>
  </si>
  <si>
    <t xml:space="preserve">RAPPS SAIFI </t>
  </si>
  <si>
    <t>serv .ev .San Donato</t>
  </si>
  <si>
    <t>produse curatenie</t>
  </si>
  <si>
    <t>DANTE INTERNAT</t>
  </si>
  <si>
    <t>hard disk</t>
  </si>
  <si>
    <t>transport comisie</t>
  </si>
  <si>
    <t>serv tr sp.rom. San Donato</t>
  </si>
  <si>
    <t>P F I</t>
  </si>
  <si>
    <t>serv consultanta ev spatiu</t>
  </si>
  <si>
    <t>telekom mec.feedback pac</t>
  </si>
  <si>
    <t>serv Org .mec feedback pac</t>
  </si>
  <si>
    <t>serv VDF mec feedback pac</t>
  </si>
  <si>
    <t>servRCS RDS mec feedback pac</t>
  </si>
  <si>
    <t>Finantare decembrie BS 2019</t>
  </si>
  <si>
    <t>Finantare decembrie BS 2020</t>
  </si>
  <si>
    <t>Finantare decembrie BS 2021</t>
  </si>
  <si>
    <t>Finantare decembrie BS 2022</t>
  </si>
  <si>
    <t>Finantare decembrie BS 2023</t>
  </si>
  <si>
    <t>Finantare decembrie BS 2024</t>
  </si>
  <si>
    <t>platilor efectuate in data de 13.12.2019</t>
  </si>
  <si>
    <t>Bugetul de stat</t>
  </si>
  <si>
    <t>G G  CONSULTING</t>
  </si>
  <si>
    <t>M M FRIMAR SRL</t>
  </si>
  <si>
    <t>piese  mat constr rep</t>
  </si>
  <si>
    <t>UZINA MEC VALCEA</t>
  </si>
  <si>
    <t>dulap metalic</t>
  </si>
  <si>
    <t>serv public ord emise MS</t>
  </si>
  <si>
    <t xml:space="preserve"> P F </t>
  </si>
  <si>
    <t>cazare deplas sedinta comisii</t>
  </si>
  <si>
    <t>transp, deplas sedinta comisii</t>
  </si>
  <si>
    <t xml:space="preserve">UNIT SANIT </t>
  </si>
  <si>
    <t>TRANSFER BS  FNUASS</t>
  </si>
  <si>
    <t>FINANTARE BS DEC   2019</t>
  </si>
  <si>
    <t>platilor efectuate in data de 16.12.2019</t>
  </si>
  <si>
    <t xml:space="preserve"> P F</t>
  </si>
  <si>
    <t>serv caz demnitar</t>
  </si>
  <si>
    <t>CASA NAT DE PENSII</t>
  </si>
  <si>
    <t>serv  en el. Imobil G.Vraca</t>
  </si>
  <si>
    <t>pl apa colect deseuri G.Vraca</t>
  </si>
  <si>
    <t>pl serv paza G.Vraca</t>
  </si>
  <si>
    <t>vaccin gripal</t>
  </si>
  <si>
    <t>cv transp extern</t>
  </si>
  <si>
    <t>pl chirie recip deseuri</t>
  </si>
  <si>
    <t>serv publ ordine emise M. S</t>
  </si>
  <si>
    <t>platilor efectuate in data de 17.12.2019</t>
  </si>
  <si>
    <t>transp. extern</t>
  </si>
  <si>
    <t>platilor efectuate in data de 18.12.2019</t>
  </si>
  <si>
    <t xml:space="preserve">RENAULT COM </t>
  </si>
  <si>
    <t>achizitie auto</t>
  </si>
  <si>
    <t>dif TVA ab Germania</t>
  </si>
  <si>
    <t>penalit plata TVA ab Germania</t>
  </si>
  <si>
    <t>platilor efectuate in data de 19.12.2019</t>
  </si>
  <si>
    <t>cazare deplas comisie</t>
  </si>
  <si>
    <t xml:space="preserve">ment soft contab </t>
  </si>
  <si>
    <t>serv rep intret ascensor</t>
  </si>
  <si>
    <t>rep auto</t>
  </si>
  <si>
    <t>ASIROM</t>
  </si>
  <si>
    <t>polita RCA</t>
  </si>
  <si>
    <t>serv dep cons elib prod rez  MS</t>
  </si>
  <si>
    <t>AUTONOVA</t>
  </si>
  <si>
    <t>anvelope iarna</t>
  </si>
  <si>
    <t>AUSTING COM</t>
  </si>
  <si>
    <t>serv verif anuala stingatoare</t>
  </si>
  <si>
    <t>FARMEXIM</t>
  </si>
  <si>
    <t>PFIZER ROMANIA</t>
  </si>
  <si>
    <t>doze vaccin pneumococic</t>
  </si>
  <si>
    <t>cv transp depl sedinte comisie</t>
  </si>
  <si>
    <t>transport extern</t>
  </si>
  <si>
    <t>INCDPM</t>
  </si>
  <si>
    <t>serv mas fact risc</t>
  </si>
  <si>
    <t>platilor efectuate in data de 20.12.2019</t>
  </si>
  <si>
    <t>transp international</t>
  </si>
  <si>
    <t xml:space="preserve">EXIMTUR </t>
  </si>
  <si>
    <t xml:space="preserve">serv abonament TV </t>
  </si>
  <si>
    <t>RAMIDA DIGITAL</t>
  </si>
  <si>
    <t>certificate</t>
  </si>
  <si>
    <t>apa , canal</t>
  </si>
  <si>
    <t>BLUE IT SOLUTION</t>
  </si>
  <si>
    <t>desktop</t>
  </si>
  <si>
    <t>platilor efectuate in data de 23.12.2019</t>
  </si>
  <si>
    <t>util gaze en. el</t>
  </si>
  <si>
    <t>ch .caz. Demnitar</t>
  </si>
  <si>
    <t xml:space="preserve">S N S P M P D S B </t>
  </si>
  <si>
    <t>mat .curatenie Bodesti</t>
  </si>
  <si>
    <t>en electrica  Bodesti</t>
  </si>
  <si>
    <t>apa cana deseuri Bodesti</t>
  </si>
  <si>
    <t>MEDA CONSULT</t>
  </si>
  <si>
    <t>kituri drum cartridge</t>
  </si>
  <si>
    <t>serv internet Bodesti</t>
  </si>
  <si>
    <t>paza curatenie dez der Bodesti</t>
  </si>
  <si>
    <t>pen vacin papilomav</t>
  </si>
  <si>
    <t>ALLIANCE HEALT.</t>
  </si>
  <si>
    <t>vaccin papilomav</t>
  </si>
  <si>
    <t>DEDEMAN</t>
  </si>
  <si>
    <t>mobilier birou</t>
  </si>
  <si>
    <t xml:space="preserve">FAST BROKERS </t>
  </si>
  <si>
    <t>polite casco RCA auto</t>
  </si>
  <si>
    <t>ch .caz.comisie</t>
  </si>
  <si>
    <t>serv tr  spec San Donato</t>
  </si>
  <si>
    <t>cartuse tonere</t>
  </si>
  <si>
    <t>transp deplas comisie</t>
  </si>
  <si>
    <t>SERGROS DISTRIB</t>
  </si>
  <si>
    <t>prod protocol</t>
  </si>
  <si>
    <t xml:space="preserve">serv prot oficiali  </t>
  </si>
  <si>
    <t xml:space="preserve">en electrica  </t>
  </si>
  <si>
    <t>serv com bucla loc sts dec</t>
  </si>
  <si>
    <t>serv com bucla loc sts nov</t>
  </si>
  <si>
    <t xml:space="preserve">2 M DISTRIBUTION </t>
  </si>
  <si>
    <t>rechizite rezidentiat</t>
  </si>
  <si>
    <t>comprim iodura potasiu</t>
  </si>
  <si>
    <t xml:space="preserve">CN UNIFARM </t>
  </si>
  <si>
    <t>vaccin BCG pulbere</t>
  </si>
  <si>
    <t>finantare decembrie 2019</t>
  </si>
  <si>
    <t>platilor efectuate in data de 24.12.2019</t>
  </si>
  <si>
    <t>2 NET COMPUTER</t>
  </si>
  <si>
    <t>statie de lucru</t>
  </si>
  <si>
    <t xml:space="preserve"> carburanti</t>
  </si>
  <si>
    <t>IDEEA STIL GRUP</t>
  </si>
  <si>
    <t>jaluzele</t>
  </si>
  <si>
    <t>serv inf on-line</t>
  </si>
  <si>
    <t>serv traducere</t>
  </si>
  <si>
    <t>cv taxa judiciara</t>
  </si>
  <si>
    <t>platilor efectuate in data de 30.12.2019</t>
  </si>
  <si>
    <t>MA MI IT SOLUTION</t>
  </si>
  <si>
    <t>cablu HMDT</t>
  </si>
  <si>
    <t>AUGUSTIN COM</t>
  </si>
  <si>
    <t>platilor efectuate in data de 31.12.2019</t>
  </si>
  <si>
    <t>HERMAN OILFIELD</t>
  </si>
  <si>
    <t>lucrari struct.  metalice</t>
  </si>
  <si>
    <t>serv mentenanta soft</t>
  </si>
  <si>
    <t>ASCENSORUL COMP</t>
  </si>
  <si>
    <t>serv rep ascensor</t>
  </si>
  <si>
    <t>SAFETY BROKER</t>
  </si>
  <si>
    <t>rca casco</t>
  </si>
  <si>
    <t>POWER OFFICE</t>
  </si>
  <si>
    <t>prod papetarie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</si>
</sst>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>
    <font>
      <sz val="10"/>
      <name val="Arial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b/>
      <sz val="16"/>
      <name val="Times New Roman"/>
      <family val="1"/>
    </font>
    <font>
      <b/>
      <sz val="18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sz val="8"/>
      <name val="Arial"/>
      <family val="2"/>
    </font>
    <font>
      <sz val="10"/>
      <name val="Antique Olive"/>
      <family val="2"/>
    </font>
    <font>
      <b/>
      <sz val="10"/>
      <name val="Antique Olive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Antique Olive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color theme="1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10">
    <xf numFmtId="0" fontId="0" fillId="0" borderId="0"/>
    <xf numFmtId="0" fontId="6" fillId="0" borderId="0"/>
    <xf numFmtId="0" fontId="7" fillId="0" borderId="0"/>
    <xf numFmtId="0" fontId="10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7" fillId="0" borderId="0"/>
  </cellStyleXfs>
  <cellXfs count="260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0" fillId="0" borderId="1" xfId="0" applyFill="1" applyBorder="1"/>
    <xf numFmtId="0" fontId="0" fillId="0" borderId="2" xfId="0" applyFill="1" applyBorder="1"/>
    <xf numFmtId="0" fontId="0" fillId="0" borderId="0" xfId="0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2" xfId="0" applyFill="1" applyBorder="1" applyAlignment="1">
      <alignment wrapText="1"/>
    </xf>
    <xf numFmtId="4" fontId="0" fillId="0" borderId="1" xfId="0" applyNumberFormat="1" applyFill="1" applyBorder="1"/>
    <xf numFmtId="0" fontId="0" fillId="0" borderId="2" xfId="0" applyFill="1" applyBorder="1" applyAlignment="1">
      <alignment horizontal="center" vertical="center"/>
    </xf>
    <xf numFmtId="0" fontId="0" fillId="0" borderId="0" xfId="0" applyFill="1"/>
    <xf numFmtId="0" fontId="2" fillId="0" borderId="0" xfId="0" applyFont="1" applyFill="1" applyAlignment="1">
      <alignment horizontal="left" vertical="top" wrapText="1" indent="1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0" fillId="0" borderId="6" xfId="0" applyFill="1" applyBorder="1"/>
    <xf numFmtId="0" fontId="5" fillId="0" borderId="6" xfId="0" applyFont="1" applyFill="1" applyBorder="1" applyAlignment="1">
      <alignment wrapText="1"/>
    </xf>
    <xf numFmtId="0" fontId="5" fillId="0" borderId="1" xfId="0" applyFont="1" applyFill="1" applyBorder="1"/>
    <xf numFmtId="0" fontId="0" fillId="0" borderId="6" xfId="0" applyFill="1" applyBorder="1" applyAlignment="1">
      <alignment wrapText="1"/>
    </xf>
    <xf numFmtId="0" fontId="5" fillId="0" borderId="2" xfId="0" applyFont="1" applyFill="1" applyBorder="1"/>
    <xf numFmtId="4" fontId="5" fillId="0" borderId="1" xfId="0" applyNumberFormat="1" applyFont="1" applyFill="1" applyBorder="1"/>
    <xf numFmtId="0" fontId="5" fillId="0" borderId="7" xfId="0" applyFont="1" applyFill="1" applyBorder="1" applyAlignment="1">
      <alignment wrapText="1"/>
    </xf>
    <xf numFmtId="4" fontId="5" fillId="0" borderId="8" xfId="0" applyNumberFormat="1" applyFont="1" applyFill="1" applyBorder="1"/>
    <xf numFmtId="0" fontId="5" fillId="0" borderId="8" xfId="0" applyFont="1" applyFill="1" applyBorder="1"/>
    <xf numFmtId="0" fontId="5" fillId="0" borderId="9" xfId="0" applyFont="1" applyFill="1" applyBorder="1" applyAlignment="1">
      <alignment wrapText="1"/>
    </xf>
    <xf numFmtId="0" fontId="5" fillId="0" borderId="4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10" fillId="0" borderId="1" xfId="0" applyFont="1" applyBorder="1" applyAlignment="1">
      <alignment horizontal="center" wrapText="1"/>
    </xf>
    <xf numFmtId="0" fontId="11" fillId="0" borderId="0" xfId="0" applyFont="1" applyFill="1" applyAlignment="1">
      <alignment horizontal="center"/>
    </xf>
    <xf numFmtId="3" fontId="10" fillId="0" borderId="1" xfId="0" applyNumberFormat="1" applyFont="1" applyFill="1" applyBorder="1"/>
    <xf numFmtId="0" fontId="10" fillId="0" borderId="6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4" fontId="17" fillId="0" borderId="1" xfId="6" applyNumberFormat="1" applyFont="1" applyBorder="1" applyAlignment="1">
      <alignment horizontal="right"/>
    </xf>
    <xf numFmtId="0" fontId="14" fillId="0" borderId="0" xfId="0" applyFont="1" applyBorder="1"/>
    <xf numFmtId="4" fontId="5" fillId="0" borderId="1" xfId="0" applyNumberFormat="1" applyFont="1" applyBorder="1"/>
    <xf numFmtId="0" fontId="0" fillId="0" borderId="13" xfId="0" applyFill="1" applyBorder="1" applyAlignment="1">
      <alignment wrapText="1"/>
    </xf>
    <xf numFmtId="0" fontId="6" fillId="0" borderId="1" xfId="0" applyFont="1" applyFill="1" applyBorder="1" applyAlignment="1">
      <alignment horizontal="left" vertical="center" wrapText="1"/>
    </xf>
    <xf numFmtId="4" fontId="14" fillId="0" borderId="1" xfId="0" applyNumberFormat="1" applyFont="1" applyBorder="1"/>
    <xf numFmtId="0" fontId="14" fillId="0" borderId="1" xfId="0" applyFont="1" applyBorder="1" applyAlignment="1">
      <alignment wrapText="1"/>
    </xf>
    <xf numFmtId="4" fontId="15" fillId="0" borderId="1" xfId="0" applyNumberFormat="1" applyFont="1" applyBorder="1"/>
    <xf numFmtId="4" fontId="18" fillId="0" borderId="1" xfId="0" applyNumberFormat="1" applyFont="1" applyFill="1" applyBorder="1"/>
    <xf numFmtId="0" fontId="10" fillId="0" borderId="1" xfId="0" applyFont="1" applyBorder="1" applyAlignment="1">
      <alignment horizontal="right"/>
    </xf>
    <xf numFmtId="4" fontId="14" fillId="0" borderId="1" xfId="0" applyNumberFormat="1" applyFont="1" applyFill="1" applyBorder="1" applyAlignment="1">
      <alignment vertical="center" wrapText="1"/>
    </xf>
    <xf numFmtId="0" fontId="10" fillId="0" borderId="1" xfId="0" applyFont="1" applyBorder="1" applyAlignment="1">
      <alignment horizontal="right" wrapText="1"/>
    </xf>
    <xf numFmtId="0" fontId="5" fillId="0" borderId="6" xfId="0" applyFont="1" applyBorder="1" applyAlignment="1">
      <alignment wrapText="1"/>
    </xf>
    <xf numFmtId="0" fontId="5" fillId="0" borderId="1" xfId="0" applyFont="1" applyBorder="1"/>
    <xf numFmtId="4" fontId="5" fillId="0" borderId="2" xfId="0" applyNumberFormat="1" applyFont="1" applyFill="1" applyBorder="1" applyAlignment="1">
      <alignment wrapText="1"/>
    </xf>
    <xf numFmtId="0" fontId="19" fillId="0" borderId="2" xfId="0" applyFont="1" applyFill="1" applyBorder="1" applyAlignment="1">
      <alignment wrapText="1"/>
    </xf>
    <xf numFmtId="3" fontId="0" fillId="0" borderId="1" xfId="0" applyNumberFormat="1" applyFill="1" applyBorder="1"/>
    <xf numFmtId="0" fontId="6" fillId="0" borderId="2" xfId="0" applyFont="1" applyFill="1" applyBorder="1" applyAlignment="1">
      <alignment horizontal="left" vertical="center"/>
    </xf>
    <xf numFmtId="0" fontId="0" fillId="0" borderId="14" xfId="0" applyFill="1" applyBorder="1" applyAlignment="1">
      <alignment wrapText="1"/>
    </xf>
    <xf numFmtId="0" fontId="0" fillId="0" borderId="15" xfId="0" applyFill="1" applyBorder="1"/>
    <xf numFmtId="0" fontId="0" fillId="0" borderId="6" xfId="0" applyBorder="1"/>
    <xf numFmtId="0" fontId="10" fillId="0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wrapText="1"/>
    </xf>
    <xf numFmtId="0" fontId="0" fillId="0" borderId="2" xfId="0" applyBorder="1" applyAlignment="1">
      <alignment horizontal="right"/>
    </xf>
    <xf numFmtId="0" fontId="6" fillId="0" borderId="2" xfId="0" applyFont="1" applyFill="1" applyBorder="1" applyAlignment="1">
      <alignment horizontal="left" vertical="center" wrapText="1"/>
    </xf>
    <xf numFmtId="0" fontId="17" fillId="0" borderId="2" xfId="5" applyFont="1" applyFill="1" applyBorder="1" applyAlignment="1">
      <alignment wrapText="1"/>
    </xf>
    <xf numFmtId="0" fontId="5" fillId="0" borderId="2" xfId="0" applyFont="1" applyBorder="1"/>
    <xf numFmtId="4" fontId="12" fillId="0" borderId="1" xfId="0" applyNumberFormat="1" applyFont="1" applyFill="1" applyBorder="1"/>
    <xf numFmtId="4" fontId="5" fillId="0" borderId="11" xfId="0" applyNumberFormat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 wrapText="1"/>
    </xf>
    <xf numFmtId="4" fontId="0" fillId="0" borderId="1" xfId="0" applyNumberFormat="1" applyFont="1" applyFill="1" applyBorder="1" applyAlignment="1">
      <alignment vertical="center" wrapText="1"/>
    </xf>
    <xf numFmtId="0" fontId="5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0" fillId="0" borderId="1" xfId="0" applyFont="1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" fontId="0" fillId="0" borderId="1" xfId="0" applyNumberFormat="1" applyFill="1" applyBorder="1" applyAlignment="1">
      <alignment horizontal="right"/>
    </xf>
    <xf numFmtId="4" fontId="17" fillId="0" borderId="1" xfId="9" applyNumberFormat="1" applyFont="1" applyBorder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" fontId="1" fillId="0" borderId="1" xfId="9" applyNumberFormat="1" applyFont="1" applyBorder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" fontId="0" fillId="0" borderId="1" xfId="0" applyNumberFormat="1" applyFill="1" applyBorder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1" fillId="0" borderId="0" xfId="1" applyFont="1"/>
    <xf numFmtId="0" fontId="22" fillId="0" borderId="0" xfId="1" applyFont="1" applyFill="1" applyAlignment="1">
      <alignment horizontal="left" vertical="top" wrapText="1" indent="1"/>
    </xf>
    <xf numFmtId="0" fontId="23" fillId="0" borderId="0" xfId="1" applyFont="1" applyFill="1" applyAlignment="1">
      <alignment horizontal="left"/>
    </xf>
    <xf numFmtId="0" fontId="23" fillId="0" borderId="0" xfId="1" applyFont="1" applyFill="1" applyAlignment="1"/>
    <xf numFmtId="0" fontId="23" fillId="0" borderId="0" xfId="1" applyFont="1" applyFill="1" applyAlignment="1">
      <alignment horizontal="center"/>
    </xf>
    <xf numFmtId="0" fontId="23" fillId="0" borderId="3" xfId="1" applyFont="1" applyFill="1" applyBorder="1" applyAlignment="1">
      <alignment horizontal="center" vertical="center"/>
    </xf>
    <xf numFmtId="0" fontId="23" fillId="0" borderId="4" xfId="1" applyFont="1" applyFill="1" applyBorder="1" applyAlignment="1">
      <alignment horizontal="center" vertical="center" wrapText="1"/>
    </xf>
    <xf numFmtId="0" fontId="23" fillId="0" borderId="4" xfId="1" applyFont="1" applyFill="1" applyBorder="1" applyAlignment="1">
      <alignment horizontal="center" vertical="center"/>
    </xf>
    <xf numFmtId="0" fontId="23" fillId="0" borderId="5" xfId="1" applyFont="1" applyFill="1" applyBorder="1" applyAlignment="1">
      <alignment horizontal="center" vertical="center"/>
    </xf>
    <xf numFmtId="0" fontId="23" fillId="0" borderId="7" xfId="1" applyFont="1" applyFill="1" applyBorder="1" applyAlignment="1">
      <alignment wrapText="1"/>
    </xf>
    <xf numFmtId="4" fontId="23" fillId="0" borderId="8" xfId="1" applyNumberFormat="1" applyFont="1" applyFill="1" applyBorder="1"/>
    <xf numFmtId="0" fontId="23" fillId="0" borderId="8" xfId="1" applyFont="1" applyFill="1" applyBorder="1"/>
    <xf numFmtId="0" fontId="23" fillId="0" borderId="9" xfId="1" applyFont="1" applyFill="1" applyBorder="1" applyAlignment="1">
      <alignment wrapText="1"/>
    </xf>
    <xf numFmtId="0" fontId="21" fillId="0" borderId="6" xfId="1" applyFont="1" applyFill="1" applyBorder="1" applyAlignment="1">
      <alignment wrapText="1"/>
    </xf>
    <xf numFmtId="4" fontId="21" fillId="0" borderId="1" xfId="1" applyNumberFormat="1" applyFont="1" applyFill="1" applyBorder="1"/>
    <xf numFmtId="0" fontId="21" fillId="0" borderId="1" xfId="1" applyFont="1" applyFill="1" applyBorder="1"/>
    <xf numFmtId="0" fontId="21" fillId="0" borderId="2" xfId="1" applyFont="1" applyFill="1" applyBorder="1"/>
    <xf numFmtId="0" fontId="21" fillId="0" borderId="15" xfId="1" applyFont="1" applyFill="1" applyBorder="1" applyAlignment="1">
      <alignment wrapText="1"/>
    </xf>
    <xf numFmtId="4" fontId="21" fillId="0" borderId="16" xfId="1" applyNumberFormat="1" applyFont="1" applyFill="1" applyBorder="1"/>
    <xf numFmtId="0" fontId="21" fillId="0" borderId="16" xfId="1" applyFont="1" applyFill="1" applyBorder="1"/>
    <xf numFmtId="0" fontId="21" fillId="0" borderId="17" xfId="1" applyFont="1" applyFill="1" applyBorder="1"/>
    <xf numFmtId="0" fontId="23" fillId="0" borderId="7" xfId="1" applyFont="1" applyFill="1" applyBorder="1" applyAlignment="1">
      <alignment horizontal="center" vertical="center" wrapText="1"/>
    </xf>
    <xf numFmtId="4" fontId="23" fillId="0" borderId="9" xfId="1" applyNumberFormat="1" applyFont="1" applyFill="1" applyBorder="1" applyAlignment="1">
      <alignment wrapText="1"/>
    </xf>
    <xf numFmtId="0" fontId="21" fillId="0" borderId="6" xfId="1" applyFont="1" applyFill="1" applyBorder="1" applyAlignment="1">
      <alignment horizontal="center" vertical="center" wrapText="1"/>
    </xf>
    <xf numFmtId="0" fontId="21" fillId="0" borderId="1" xfId="1" applyFont="1" applyFill="1" applyBorder="1" applyAlignment="1">
      <alignment vertical="center" wrapText="1"/>
    </xf>
    <xf numFmtId="0" fontId="22" fillId="0" borderId="2" xfId="1" applyFont="1" applyFill="1" applyBorder="1" applyAlignment="1">
      <alignment horizontal="left" vertical="center"/>
    </xf>
    <xf numFmtId="4" fontId="21" fillId="0" borderId="1" xfId="1" applyNumberFormat="1" applyFont="1" applyFill="1" applyBorder="1" applyAlignment="1">
      <alignment horizontal="right" vertical="center"/>
    </xf>
    <xf numFmtId="0" fontId="21" fillId="0" borderId="1" xfId="1" applyFont="1" applyFill="1" applyBorder="1" applyAlignment="1">
      <alignment wrapText="1"/>
    </xf>
    <xf numFmtId="0" fontId="23" fillId="0" borderId="6" xfId="1" applyFont="1" applyFill="1" applyBorder="1" applyAlignment="1">
      <alignment horizontal="left" vertical="center" wrapText="1"/>
    </xf>
    <xf numFmtId="4" fontId="23" fillId="0" borderId="1" xfId="1" applyNumberFormat="1" applyFont="1" applyFill="1" applyBorder="1" applyAlignment="1">
      <alignment horizontal="right" vertical="center"/>
    </xf>
    <xf numFmtId="0" fontId="23" fillId="0" borderId="1" xfId="1" applyFont="1" applyFill="1" applyBorder="1"/>
    <xf numFmtId="0" fontId="23" fillId="0" borderId="2" xfId="1" applyFont="1" applyFill="1" applyBorder="1"/>
    <xf numFmtId="0" fontId="23" fillId="0" borderId="6" xfId="1" applyFont="1" applyFill="1" applyBorder="1" applyAlignment="1">
      <alignment wrapText="1"/>
    </xf>
    <xf numFmtId="4" fontId="22" fillId="0" borderId="1" xfId="1" applyNumberFormat="1" applyFont="1" applyFill="1" applyBorder="1" applyAlignment="1">
      <alignment horizontal="right" vertical="center"/>
    </xf>
    <xf numFmtId="0" fontId="21" fillId="0" borderId="2" xfId="1" applyFont="1" applyFill="1" applyBorder="1" applyAlignment="1">
      <alignment horizontal="left" vertical="center" wrapText="1"/>
    </xf>
    <xf numFmtId="0" fontId="21" fillId="0" borderId="2" xfId="1" applyFont="1" applyFill="1" applyBorder="1" applyAlignment="1">
      <alignment horizontal="center" vertical="center" wrapText="1"/>
    </xf>
    <xf numFmtId="4" fontId="23" fillId="0" borderId="1" xfId="1" applyNumberFormat="1" applyFont="1" applyFill="1" applyBorder="1"/>
    <xf numFmtId="0" fontId="21" fillId="0" borderId="2" xfId="1" applyFont="1" applyFill="1" applyBorder="1" applyAlignment="1">
      <alignment vertical="center" wrapText="1"/>
    </xf>
    <xf numFmtId="3" fontId="21" fillId="0" borderId="1" xfId="1" applyNumberFormat="1" applyFont="1" applyFill="1" applyBorder="1"/>
    <xf numFmtId="3" fontId="22" fillId="0" borderId="1" xfId="1" applyNumberFormat="1" applyFont="1" applyFill="1" applyBorder="1"/>
    <xf numFmtId="0" fontId="21" fillId="0" borderId="2" xfId="1" applyFont="1" applyFill="1" applyBorder="1" applyAlignment="1">
      <alignment horizontal="center" vertical="center"/>
    </xf>
    <xf numFmtId="0" fontId="21" fillId="0" borderId="2" xfId="1" applyFont="1" applyFill="1" applyBorder="1" applyAlignment="1">
      <alignment wrapText="1"/>
    </xf>
    <xf numFmtId="0" fontId="21" fillId="0" borderId="14" xfId="1" applyFont="1" applyFill="1" applyBorder="1" applyAlignment="1">
      <alignment wrapText="1"/>
    </xf>
    <xf numFmtId="0" fontId="21" fillId="0" borderId="13" xfId="1" applyFont="1" applyFill="1" applyBorder="1" applyAlignment="1">
      <alignment wrapText="1"/>
    </xf>
    <xf numFmtId="0" fontId="21" fillId="0" borderId="6" xfId="1" applyFont="1" applyBorder="1"/>
    <xf numFmtId="4" fontId="22" fillId="0" borderId="1" xfId="1" applyNumberFormat="1" applyFont="1" applyBorder="1"/>
    <xf numFmtId="0" fontId="22" fillId="0" borderId="1" xfId="1" applyFont="1" applyFill="1" applyBorder="1" applyAlignment="1">
      <alignment horizontal="left" vertical="center" wrapText="1"/>
    </xf>
    <xf numFmtId="0" fontId="22" fillId="0" borderId="2" xfId="1" applyFont="1" applyFill="1" applyBorder="1" applyAlignment="1">
      <alignment horizontal="left" vertical="center" wrapText="1"/>
    </xf>
    <xf numFmtId="0" fontId="22" fillId="0" borderId="1" xfId="1" applyFont="1" applyBorder="1" applyAlignment="1">
      <alignment wrapText="1"/>
    </xf>
    <xf numFmtId="0" fontId="22" fillId="0" borderId="2" xfId="1" applyFont="1" applyBorder="1" applyAlignment="1">
      <alignment wrapText="1"/>
    </xf>
    <xf numFmtId="0" fontId="22" fillId="0" borderId="0" xfId="1" applyFont="1" applyBorder="1"/>
    <xf numFmtId="4" fontId="23" fillId="0" borderId="1" xfId="1" applyNumberFormat="1" applyFont="1" applyBorder="1"/>
    <xf numFmtId="0" fontId="22" fillId="0" borderId="1" xfId="1" applyFont="1" applyBorder="1" applyAlignment="1">
      <alignment horizontal="right"/>
    </xf>
    <xf numFmtId="0" fontId="21" fillId="0" borderId="2" xfId="1" applyFont="1" applyBorder="1" applyAlignment="1">
      <alignment horizontal="right"/>
    </xf>
    <xf numFmtId="4" fontId="22" fillId="0" borderId="1" xfId="1" applyNumberFormat="1" applyFont="1" applyFill="1" applyBorder="1" applyAlignment="1">
      <alignment vertical="center" wrapText="1"/>
    </xf>
    <xf numFmtId="0" fontId="22" fillId="0" borderId="1" xfId="1" applyFont="1" applyBorder="1" applyAlignment="1">
      <alignment horizontal="right" wrapText="1"/>
    </xf>
    <xf numFmtId="0" fontId="22" fillId="0" borderId="1" xfId="1" applyFont="1" applyBorder="1" applyAlignment="1">
      <alignment horizontal="center" wrapText="1"/>
    </xf>
    <xf numFmtId="0" fontId="21" fillId="0" borderId="2" xfId="5" applyFont="1" applyFill="1" applyBorder="1" applyAlignment="1">
      <alignment wrapText="1"/>
    </xf>
    <xf numFmtId="0" fontId="23" fillId="0" borderId="6" xfId="1" applyFont="1" applyBorder="1" applyAlignment="1">
      <alignment wrapText="1"/>
    </xf>
    <xf numFmtId="0" fontId="23" fillId="0" borderId="1" xfId="1" applyFont="1" applyBorder="1"/>
    <xf numFmtId="0" fontId="23" fillId="0" borderId="2" xfId="1" applyFont="1" applyBorder="1"/>
    <xf numFmtId="0" fontId="22" fillId="0" borderId="6" xfId="1" applyFont="1" applyFill="1" applyBorder="1" applyAlignment="1">
      <alignment wrapText="1"/>
    </xf>
    <xf numFmtId="4" fontId="21" fillId="0" borderId="1" xfId="6" applyNumberFormat="1" applyFont="1" applyBorder="1" applyAlignment="1">
      <alignment horizontal="right"/>
    </xf>
    <xf numFmtId="0" fontId="22" fillId="0" borderId="2" xfId="1" applyFont="1" applyBorder="1" applyAlignment="1">
      <alignment horizontal="left" wrapText="1"/>
    </xf>
    <xf numFmtId="0" fontId="22" fillId="0" borderId="2" xfId="1" applyFont="1" applyBorder="1" applyAlignment="1">
      <alignment horizontal="center" wrapText="1"/>
    </xf>
    <xf numFmtId="0" fontId="24" fillId="0" borderId="6" xfId="1" applyFont="1" applyFill="1" applyBorder="1" applyAlignment="1">
      <alignment wrapText="1"/>
    </xf>
    <xf numFmtId="4" fontId="24" fillId="0" borderId="1" xfId="1" applyNumberFormat="1" applyFont="1" applyFill="1" applyBorder="1"/>
    <xf numFmtId="0" fontId="24" fillId="0" borderId="1" xfId="1" applyFont="1" applyFill="1" applyBorder="1"/>
    <xf numFmtId="0" fontId="24" fillId="0" borderId="2" xfId="1" applyFont="1" applyFill="1" applyBorder="1"/>
    <xf numFmtId="0" fontId="21" fillId="0" borderId="6" xfId="1" applyFont="1" applyFill="1" applyBorder="1"/>
    <xf numFmtId="0" fontId="21" fillId="0" borderId="15" xfId="1" applyFont="1" applyFill="1" applyBorder="1"/>
    <xf numFmtId="0" fontId="21" fillId="0" borderId="10" xfId="1" applyFont="1" applyFill="1" applyBorder="1"/>
    <xf numFmtId="4" fontId="21" fillId="0" borderId="11" xfId="1" applyNumberFormat="1" applyFont="1" applyFill="1" applyBorder="1"/>
    <xf numFmtId="0" fontId="21" fillId="0" borderId="11" xfId="1" applyFont="1" applyFill="1" applyBorder="1"/>
    <xf numFmtId="0" fontId="21" fillId="0" borderId="12" xfId="1" applyFont="1" applyFill="1" applyBorder="1"/>
    <xf numFmtId="0" fontId="23" fillId="0" borderId="3" xfId="1" applyFont="1" applyFill="1" applyBorder="1" applyAlignment="1">
      <alignment horizontal="left" vertical="center" wrapText="1"/>
    </xf>
    <xf numFmtId="4" fontId="23" fillId="0" borderId="4" xfId="1" applyNumberFormat="1" applyFont="1" applyFill="1" applyBorder="1" applyAlignment="1">
      <alignment horizontal="right" vertical="center"/>
    </xf>
    <xf numFmtId="0" fontId="21" fillId="0" borderId="0" xfId="0" applyFont="1"/>
    <xf numFmtId="0" fontId="23" fillId="0" borderId="7" xfId="1" applyFont="1" applyFill="1" applyBorder="1" applyAlignment="1">
      <alignment horizontal="left" vertical="center" wrapText="1"/>
    </xf>
    <xf numFmtId="0" fontId="21" fillId="0" borderId="6" xfId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0" fillId="0" borderId="18" xfId="0" applyFill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3" fillId="0" borderId="0" xfId="1" applyFont="1" applyFill="1" applyAlignment="1">
      <alignment horizontal="center"/>
    </xf>
    <xf numFmtId="0" fontId="23" fillId="0" borderId="0" xfId="1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3" fillId="0" borderId="0" xfId="1" applyFont="1" applyFill="1" applyAlignment="1">
      <alignment horizontal="center"/>
    </xf>
    <xf numFmtId="0" fontId="5" fillId="0" borderId="0" xfId="0" applyFont="1" applyAlignment="1">
      <alignment horizontal="center"/>
    </xf>
    <xf numFmtId="0" fontId="21" fillId="0" borderId="2" xfId="6" applyFont="1" applyFill="1" applyBorder="1" applyAlignment="1">
      <alignment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3" fillId="0" borderId="0" xfId="1" applyFont="1" applyFill="1" applyAlignment="1">
      <alignment horizontal="center"/>
    </xf>
  </cellXfs>
  <cellStyles count="10">
    <cellStyle name="Normal" xfId="0" builtinId="0"/>
    <cellStyle name="Normal 2" xfId="1"/>
    <cellStyle name="Normal 2 2" xfId="2"/>
    <cellStyle name="Normal 2 3" xfId="3"/>
    <cellStyle name="Normal 3" xfId="4"/>
    <cellStyle name="Normal 4" xfId="5"/>
    <cellStyle name="Normal 4 2" xfId="6"/>
    <cellStyle name="Normal 4 2 3" xfId="9"/>
    <cellStyle name="Normal 4 3" xfId="7"/>
    <cellStyle name="Normal 5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2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calcChain" Target="calcChai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466725</xdr:colOff>
          <xdr:row>0</xdr:row>
          <xdr:rowOff>123825</xdr:rowOff>
        </xdr:from>
        <xdr:to>
          <xdr:col>0</xdr:col>
          <xdr:colOff>1247775</xdr:colOff>
          <xdr:row>3</xdr:row>
          <xdr:rowOff>142875</xdr:rowOff>
        </xdr:to>
        <xdr:sp macro="" textlink="">
          <xdr:nvSpPr>
            <xdr:cNvPr id="822273" name="Object 1" hidden="1">
              <a:extLst>
                <a:ext uri="{63B3BB69-23CF-44E3-9099-C40C66FF867C}">
                  <a14:compatExt spid="_x0000_s822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390525</xdr:colOff>
          <xdr:row>0</xdr:row>
          <xdr:rowOff>114300</xdr:rowOff>
        </xdr:from>
        <xdr:to>
          <xdr:col>0</xdr:col>
          <xdr:colOff>1152525</xdr:colOff>
          <xdr:row>3</xdr:row>
          <xdr:rowOff>133350</xdr:rowOff>
        </xdr:to>
        <xdr:sp macro="" textlink="">
          <xdr:nvSpPr>
            <xdr:cNvPr id="821249" name="Object 1" hidden="1">
              <a:extLst>
                <a:ext uri="{63B3BB69-23CF-44E3-9099-C40C66FF867C}">
                  <a14:compatExt spid="_x0000_s82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371475</xdr:colOff>
          <xdr:row>0</xdr:row>
          <xdr:rowOff>95250</xdr:rowOff>
        </xdr:from>
        <xdr:to>
          <xdr:col>0</xdr:col>
          <xdr:colOff>1133475</xdr:colOff>
          <xdr:row>3</xdr:row>
          <xdr:rowOff>114300</xdr:rowOff>
        </xdr:to>
        <xdr:sp macro="" textlink="">
          <xdr:nvSpPr>
            <xdr:cNvPr id="820225" name="Object 1" hidden="1">
              <a:extLst>
                <a:ext uri="{63B3BB69-23CF-44E3-9099-C40C66FF867C}">
                  <a14:compatExt spid="_x0000_s820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0</xdr:row>
          <xdr:rowOff>123825</xdr:rowOff>
        </xdr:from>
        <xdr:to>
          <xdr:col>0</xdr:col>
          <xdr:colOff>1200150</xdr:colOff>
          <xdr:row>3</xdr:row>
          <xdr:rowOff>142875</xdr:rowOff>
        </xdr:to>
        <xdr:sp macro="" textlink="">
          <xdr:nvSpPr>
            <xdr:cNvPr id="819201" name="Object 1" hidden="1">
              <a:extLst>
                <a:ext uri="{63B3BB69-23CF-44E3-9099-C40C66FF867C}">
                  <a14:compatExt spid="_x0000_s819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438150</xdr:colOff>
          <xdr:row>0</xdr:row>
          <xdr:rowOff>171450</xdr:rowOff>
        </xdr:from>
        <xdr:to>
          <xdr:col>0</xdr:col>
          <xdr:colOff>1285875</xdr:colOff>
          <xdr:row>4</xdr:row>
          <xdr:rowOff>0</xdr:rowOff>
        </xdr:to>
        <xdr:sp macro="" textlink="">
          <xdr:nvSpPr>
            <xdr:cNvPr id="817153" name="Object 1" hidden="1">
              <a:extLst>
                <a:ext uri="{63B3BB69-23CF-44E3-9099-C40C66FF867C}">
                  <a14:compatExt spid="_x0000_s817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285750</xdr:colOff>
          <xdr:row>0</xdr:row>
          <xdr:rowOff>142875</xdr:rowOff>
        </xdr:from>
        <xdr:to>
          <xdr:col>0</xdr:col>
          <xdr:colOff>1085850</xdr:colOff>
          <xdr:row>4</xdr:row>
          <xdr:rowOff>0</xdr:rowOff>
        </xdr:to>
        <xdr:sp macro="" textlink="">
          <xdr:nvSpPr>
            <xdr:cNvPr id="816129" name="Object 1" hidden="1">
              <a:extLst>
                <a:ext uri="{63B3BB69-23CF-44E3-9099-C40C66FF867C}">
                  <a14:compatExt spid="_x0000_s816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447675</xdr:colOff>
          <xdr:row>0</xdr:row>
          <xdr:rowOff>142875</xdr:rowOff>
        </xdr:from>
        <xdr:to>
          <xdr:col>0</xdr:col>
          <xdr:colOff>1362075</xdr:colOff>
          <xdr:row>4</xdr:row>
          <xdr:rowOff>0</xdr:rowOff>
        </xdr:to>
        <xdr:sp macro="" textlink="">
          <xdr:nvSpPr>
            <xdr:cNvPr id="815106" name="Object 2" hidden="1">
              <a:extLst>
                <a:ext uri="{63B3BB69-23CF-44E3-9099-C40C66FF867C}">
                  <a14:compatExt spid="_x0000_s815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295275</xdr:colOff>
          <xdr:row>1</xdr:row>
          <xdr:rowOff>0</xdr:rowOff>
        </xdr:from>
        <xdr:to>
          <xdr:col>0</xdr:col>
          <xdr:colOff>1190625</xdr:colOff>
          <xdr:row>4</xdr:row>
          <xdr:rowOff>57150</xdr:rowOff>
        </xdr:to>
        <xdr:sp macro="" textlink="">
          <xdr:nvSpPr>
            <xdr:cNvPr id="814081" name="Object 1" hidden="1">
              <a:extLst>
                <a:ext uri="{63B3BB69-23CF-44E3-9099-C40C66FF867C}">
                  <a14:compatExt spid="_x0000_s81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62" sqref="A62"/>
    </sheetView>
  </sheetViews>
  <sheetFormatPr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abSelected="1" topLeftCell="A3" workbookViewId="0">
      <selection activeCell="E6" sqref="E6"/>
    </sheetView>
  </sheetViews>
  <sheetFormatPr defaultRowHeight="12.75"/>
  <cols>
    <col min="1" max="1" width="23.5703125" customWidth="1"/>
    <col min="2" max="2" width="16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1296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 ht="25.5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SUM(B14:B49)</f>
        <v>46410.68</v>
      </c>
      <c r="C13" s="20"/>
      <c r="D13" s="55"/>
    </row>
    <row r="14" spans="1:4">
      <c r="A14" s="21" t="s">
        <v>21</v>
      </c>
      <c r="B14" s="8">
        <v>33066.53</v>
      </c>
      <c r="C14" s="74" t="s">
        <v>1297</v>
      </c>
      <c r="D14" s="58" t="s">
        <v>1298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v>4583.29</v>
      </c>
      <c r="C19" s="74" t="s">
        <v>183</v>
      </c>
      <c r="D19" s="58" t="s">
        <v>1299</v>
      </c>
    </row>
    <row r="20" spans="1:4">
      <c r="A20" s="21"/>
      <c r="B20" s="8">
        <v>433.96</v>
      </c>
      <c r="C20" s="74" t="s">
        <v>1300</v>
      </c>
      <c r="D20" s="58" t="s">
        <v>1301</v>
      </c>
    </row>
    <row r="21" spans="1:4">
      <c r="A21" s="21"/>
      <c r="B21" s="8">
        <v>2158</v>
      </c>
      <c r="C21" s="74" t="s">
        <v>1302</v>
      </c>
      <c r="D21" s="58" t="s">
        <v>1303</v>
      </c>
    </row>
    <row r="22" spans="1:4">
      <c r="A22" s="21"/>
      <c r="B22" s="8">
        <v>6168.9</v>
      </c>
      <c r="C22" s="74" t="s">
        <v>1304</v>
      </c>
      <c r="D22" s="58" t="s">
        <v>1305</v>
      </c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 t="s">
        <v>92</v>
      </c>
      <c r="D84" s="75"/>
    </row>
    <row r="85" spans="1:4" hidden="1">
      <c r="A85" s="21"/>
      <c r="B85" s="32"/>
      <c r="C85" s="29" t="s">
        <v>92</v>
      </c>
      <c r="D85" s="75"/>
    </row>
    <row r="86" spans="1:4" hidden="1">
      <c r="A86" s="21"/>
      <c r="B86" s="32"/>
      <c r="C86" s="29" t="s">
        <v>92</v>
      </c>
      <c r="D86" s="75"/>
    </row>
    <row r="87" spans="1:4" hidden="1">
      <c r="A87" s="21"/>
      <c r="B87" s="32"/>
      <c r="C87" s="29" t="s">
        <v>92</v>
      </c>
      <c r="D87" s="75"/>
    </row>
    <row r="88" spans="1:4" hidden="1">
      <c r="A88" s="21"/>
      <c r="B88" s="32"/>
      <c r="C88" s="29" t="s">
        <v>92</v>
      </c>
      <c r="D88" s="75"/>
    </row>
    <row r="89" spans="1:4" hidden="1">
      <c r="A89" s="21"/>
      <c r="B89" s="32"/>
      <c r="C89" s="29" t="s">
        <v>92</v>
      </c>
      <c r="D89" s="75"/>
    </row>
    <row r="90" spans="1:4" hidden="1">
      <c r="A90" s="21"/>
      <c r="B90" s="32"/>
      <c r="C90" s="29" t="s">
        <v>92</v>
      </c>
      <c r="D90" s="75"/>
    </row>
    <row r="91" spans="1:4" hidden="1">
      <c r="A91" s="19" t="s">
        <v>8</v>
      </c>
      <c r="B91" s="23"/>
      <c r="C91" s="29" t="s">
        <v>92</v>
      </c>
      <c r="D91" s="75"/>
    </row>
    <row r="92" spans="1:4" hidden="1">
      <c r="A92" s="21" t="s">
        <v>9</v>
      </c>
      <c r="B92" s="8"/>
      <c r="C92" s="29" t="s">
        <v>92</v>
      </c>
      <c r="D92" s="75"/>
    </row>
    <row r="93" spans="1:4" hidden="1">
      <c r="A93" s="21"/>
      <c r="B93" s="8"/>
      <c r="C93" s="29" t="s">
        <v>92</v>
      </c>
      <c r="D93" s="75"/>
    </row>
    <row r="94" spans="1:4" ht="51" hidden="1">
      <c r="A94" s="19" t="s">
        <v>10</v>
      </c>
      <c r="B94" s="23"/>
      <c r="C94" s="29" t="s">
        <v>92</v>
      </c>
      <c r="D94" s="75"/>
    </row>
    <row r="95" spans="1:4" hidden="1">
      <c r="A95" s="21"/>
      <c r="B95" s="8"/>
      <c r="C95" s="29" t="s">
        <v>92</v>
      </c>
      <c r="D95" s="75"/>
    </row>
    <row r="96" spans="1:4" hidden="1">
      <c r="A96" s="21"/>
      <c r="B96" s="8"/>
      <c r="C96" s="29" t="s">
        <v>92</v>
      </c>
      <c r="D96" s="75"/>
    </row>
    <row r="97" spans="1:4" hidden="1">
      <c r="A97" s="21"/>
      <c r="B97" s="8"/>
      <c r="C97" s="29" t="s">
        <v>92</v>
      </c>
      <c r="D97" s="75"/>
    </row>
    <row r="98" spans="1:4" hidden="1">
      <c r="A98" s="21"/>
      <c r="B98" s="8"/>
      <c r="C98" s="29" t="s">
        <v>92</v>
      </c>
      <c r="D98" s="75"/>
    </row>
    <row r="99" spans="1:4" hidden="1">
      <c r="A99" s="21"/>
      <c r="B99" s="8"/>
      <c r="C99" s="29" t="s">
        <v>92</v>
      </c>
      <c r="D99" s="75"/>
    </row>
    <row r="100" spans="1:4" hidden="1">
      <c r="A100" s="21"/>
      <c r="B100" s="8"/>
      <c r="C100" s="29" t="s">
        <v>92</v>
      </c>
      <c r="D100" s="75"/>
    </row>
    <row r="101" spans="1:4" hidden="1">
      <c r="A101" s="21"/>
      <c r="B101" s="8"/>
      <c r="C101" s="29" t="s">
        <v>92</v>
      </c>
      <c r="D101" s="75"/>
    </row>
    <row r="102" spans="1:4" hidden="1">
      <c r="A102" s="21"/>
      <c r="B102" s="8"/>
      <c r="C102" s="29" t="s">
        <v>92</v>
      </c>
      <c r="D102" s="75"/>
    </row>
    <row r="103" spans="1:4" hidden="1">
      <c r="A103" s="21"/>
      <c r="B103" s="8"/>
      <c r="C103" s="29" t="s">
        <v>92</v>
      </c>
      <c r="D103" s="75"/>
    </row>
    <row r="104" spans="1:4" hidden="1">
      <c r="A104" s="21"/>
      <c r="B104" s="8"/>
      <c r="C104" s="29" t="s">
        <v>92</v>
      </c>
      <c r="D104" s="75"/>
    </row>
    <row r="105" spans="1:4" ht="38.25" hidden="1">
      <c r="A105" s="19" t="s">
        <v>11</v>
      </c>
      <c r="B105" s="23"/>
      <c r="C105" s="29" t="s">
        <v>92</v>
      </c>
      <c r="D105" s="75"/>
    </row>
    <row r="106" spans="1:4" ht="38.25" hidden="1">
      <c r="A106" s="21" t="s">
        <v>12</v>
      </c>
      <c r="B106" s="23"/>
      <c r="C106" s="29" t="s">
        <v>92</v>
      </c>
      <c r="D106" s="75"/>
    </row>
    <row r="107" spans="1:4" hidden="1">
      <c r="A107" s="21" t="s">
        <v>27</v>
      </c>
      <c r="B107" s="8"/>
      <c r="C107" s="29" t="s">
        <v>92</v>
      </c>
      <c r="D107" s="75"/>
    </row>
    <row r="108" spans="1:4" hidden="1">
      <c r="A108" s="59"/>
      <c r="B108" s="8"/>
      <c r="C108" s="29" t="s">
        <v>92</v>
      </c>
      <c r="D108" s="75"/>
    </row>
    <row r="109" spans="1:4" hidden="1">
      <c r="A109" s="44"/>
      <c r="B109" s="8"/>
      <c r="C109" s="29" t="s">
        <v>92</v>
      </c>
      <c r="D109" s="75"/>
    </row>
    <row r="110" spans="1:4" hidden="1">
      <c r="A110" s="21"/>
      <c r="B110" s="8"/>
      <c r="C110" s="29" t="s">
        <v>92</v>
      </c>
      <c r="D110" s="75"/>
    </row>
    <row r="111" spans="1:4" hidden="1">
      <c r="A111" s="61"/>
      <c r="B111" s="8"/>
      <c r="C111" s="29" t="s">
        <v>92</v>
      </c>
      <c r="D111" s="75"/>
    </row>
    <row r="112" spans="1:4" hidden="1">
      <c r="A112" s="61"/>
      <c r="B112" s="46"/>
      <c r="C112" s="29" t="s">
        <v>92</v>
      </c>
      <c r="D112" s="75"/>
    </row>
    <row r="113" spans="1:4" hidden="1">
      <c r="A113" s="61"/>
      <c r="B113" s="46"/>
      <c r="C113" s="29" t="s">
        <v>92</v>
      </c>
      <c r="D113" s="75"/>
    </row>
    <row r="114" spans="1:4" hidden="1">
      <c r="A114" s="61"/>
      <c r="B114" s="46"/>
      <c r="C114" s="29" t="s">
        <v>92</v>
      </c>
      <c r="D114" s="75"/>
    </row>
    <row r="115" spans="1:4" hidden="1">
      <c r="A115" s="61"/>
      <c r="B115" s="46"/>
      <c r="C115" s="29" t="s">
        <v>92</v>
      </c>
      <c r="D115" s="75"/>
    </row>
    <row r="116" spans="1:4" hidden="1">
      <c r="A116" s="21"/>
      <c r="B116" s="46"/>
      <c r="C116" s="29" t="s">
        <v>92</v>
      </c>
      <c r="D116" s="75"/>
    </row>
    <row r="117" spans="1:4" hidden="1">
      <c r="A117" s="21"/>
      <c r="B117" s="46"/>
      <c r="C117" s="29" t="s">
        <v>92</v>
      </c>
      <c r="D117" s="75"/>
    </row>
    <row r="118" spans="1:4" hidden="1">
      <c r="A118" s="21"/>
      <c r="B118" s="48"/>
      <c r="C118" s="29" t="s">
        <v>92</v>
      </c>
      <c r="D118" s="75"/>
    </row>
    <row r="119" spans="1:4" hidden="1">
      <c r="A119" s="21"/>
      <c r="B119" s="49"/>
      <c r="C119" s="29" t="s">
        <v>92</v>
      </c>
      <c r="D119" s="75"/>
    </row>
    <row r="120" spans="1:4" hidden="1">
      <c r="A120" s="21"/>
      <c r="B120" s="51"/>
      <c r="C120" s="29" t="s">
        <v>92</v>
      </c>
      <c r="D120" s="75"/>
    </row>
    <row r="121" spans="1:4" hidden="1">
      <c r="A121" s="21"/>
      <c r="B121" s="51"/>
      <c r="C121" s="29" t="s">
        <v>92</v>
      </c>
      <c r="D121" s="75"/>
    </row>
    <row r="122" spans="1:4" hidden="1">
      <c r="A122" s="21"/>
      <c r="B122" s="51"/>
      <c r="C122" s="29" t="s">
        <v>92</v>
      </c>
      <c r="D122" s="75"/>
    </row>
    <row r="123" spans="1:4" hidden="1">
      <c r="A123" s="21"/>
      <c r="B123" s="51"/>
      <c r="C123" s="29" t="s">
        <v>92</v>
      </c>
      <c r="D123" s="75"/>
    </row>
    <row r="124" spans="1:4" hidden="1">
      <c r="A124" s="21"/>
      <c r="B124" s="51"/>
      <c r="C124" s="29" t="s">
        <v>92</v>
      </c>
      <c r="D124" s="75"/>
    </row>
    <row r="125" spans="1:4" hidden="1">
      <c r="A125" s="21"/>
      <c r="B125" s="51"/>
      <c r="C125" s="29" t="s">
        <v>92</v>
      </c>
      <c r="D125" s="75"/>
    </row>
    <row r="126" spans="1:4" hidden="1">
      <c r="A126" s="21"/>
      <c r="B126" s="51"/>
      <c r="C126" s="29" t="s">
        <v>92</v>
      </c>
      <c r="D126" s="75"/>
    </row>
    <row r="127" spans="1:4" hidden="1">
      <c r="A127" s="21"/>
      <c r="B127" s="51"/>
      <c r="C127" s="29" t="s">
        <v>92</v>
      </c>
      <c r="D127" s="75"/>
    </row>
    <row r="128" spans="1:4" hidden="1">
      <c r="A128" s="21"/>
      <c r="B128" s="51"/>
      <c r="C128" s="29" t="s">
        <v>92</v>
      </c>
      <c r="D128" s="75"/>
    </row>
    <row r="129" spans="1:4" hidden="1">
      <c r="A129" s="21"/>
      <c r="B129" s="51"/>
      <c r="C129" s="29" t="s">
        <v>92</v>
      </c>
      <c r="D129" s="75"/>
    </row>
    <row r="130" spans="1:4" hidden="1">
      <c r="A130" s="21"/>
      <c r="B130" s="51"/>
      <c r="C130" s="29" t="s">
        <v>92</v>
      </c>
      <c r="D130" s="75"/>
    </row>
    <row r="131" spans="1:4" hidden="1">
      <c r="A131" s="21"/>
      <c r="B131" s="51"/>
      <c r="C131" s="29" t="s">
        <v>92</v>
      </c>
      <c r="D131" s="75"/>
    </row>
    <row r="132" spans="1:4" hidden="1">
      <c r="A132" s="21"/>
      <c r="B132" s="51"/>
      <c r="C132" s="29" t="s">
        <v>92</v>
      </c>
      <c r="D132" s="75"/>
    </row>
    <row r="133" spans="1:4" hidden="1">
      <c r="A133" s="21"/>
      <c r="B133" s="51"/>
      <c r="C133" s="29" t="s">
        <v>92</v>
      </c>
      <c r="D133" s="75"/>
    </row>
    <row r="134" spans="1:4" hidden="1">
      <c r="A134" s="21"/>
      <c r="B134" s="51"/>
      <c r="C134" s="29" t="s">
        <v>92</v>
      </c>
      <c r="D134" s="75"/>
    </row>
    <row r="135" spans="1:4" hidden="1">
      <c r="A135" s="21"/>
      <c r="B135" s="51"/>
      <c r="C135" s="29" t="s">
        <v>92</v>
      </c>
      <c r="D135" s="75"/>
    </row>
    <row r="136" spans="1:4" hidden="1">
      <c r="A136" s="21"/>
      <c r="B136" s="51"/>
      <c r="C136" s="29" t="s">
        <v>92</v>
      </c>
      <c r="D136" s="75"/>
    </row>
    <row r="137" spans="1:4" hidden="1">
      <c r="A137" s="21"/>
      <c r="B137" s="51"/>
      <c r="C137" s="29" t="s">
        <v>92</v>
      </c>
      <c r="D137" s="75"/>
    </row>
    <row r="138" spans="1:4" hidden="1">
      <c r="A138" s="21"/>
      <c r="B138" s="51"/>
      <c r="C138" s="29" t="s">
        <v>92</v>
      </c>
      <c r="D138" s="75"/>
    </row>
    <row r="139" spans="1:4" hidden="1">
      <c r="A139" s="53"/>
      <c r="B139" s="43"/>
      <c r="C139" s="29" t="s">
        <v>92</v>
      </c>
      <c r="D139" s="75"/>
    </row>
    <row r="140" spans="1:4" ht="15" hidden="1">
      <c r="A140" s="33"/>
      <c r="B140" s="103"/>
      <c r="C140" s="29" t="s">
        <v>92</v>
      </c>
      <c r="D140" s="75"/>
    </row>
    <row r="141" spans="1:4" ht="15" hidden="1">
      <c r="A141" s="33"/>
      <c r="B141" s="103"/>
      <c r="C141" s="29" t="s">
        <v>92</v>
      </c>
      <c r="D141" s="75"/>
    </row>
    <row r="142" spans="1:4" ht="15" hidden="1">
      <c r="A142" s="33"/>
      <c r="B142" s="103"/>
      <c r="C142" s="29" t="s">
        <v>92</v>
      </c>
      <c r="D142" s="75"/>
    </row>
    <row r="143" spans="1:4" ht="15" hidden="1">
      <c r="A143" s="33"/>
      <c r="B143" s="103"/>
      <c r="C143" s="29" t="s">
        <v>92</v>
      </c>
      <c r="D143" s="75"/>
    </row>
    <row r="144" spans="1:4" ht="15">
      <c r="A144" s="33"/>
      <c r="B144" s="103"/>
      <c r="C144" s="29" t="s">
        <v>92</v>
      </c>
      <c r="D144" s="75"/>
    </row>
    <row r="145" spans="1:4">
      <c r="A145" s="21" t="s">
        <v>13</v>
      </c>
      <c r="B145" s="8"/>
      <c r="C145" s="29" t="s">
        <v>92</v>
      </c>
      <c r="D145" s="75"/>
    </row>
    <row r="146" spans="1:4">
      <c r="A146" s="21"/>
      <c r="B146" s="8"/>
      <c r="C146" s="29" t="s">
        <v>92</v>
      </c>
      <c r="D146" s="75"/>
    </row>
    <row r="147" spans="1:4">
      <c r="A147" s="18"/>
      <c r="B147" s="8"/>
      <c r="C147" s="29" t="s">
        <v>92</v>
      </c>
      <c r="D147" s="75"/>
    </row>
    <row r="148" spans="1:4">
      <c r="A148" s="60"/>
      <c r="B148" s="8"/>
      <c r="C148" s="29" t="s">
        <v>92</v>
      </c>
      <c r="D148" s="4"/>
    </row>
    <row r="149" spans="1:4" ht="13.5" thickBot="1">
      <c r="A149" s="37" t="s">
        <v>14</v>
      </c>
      <c r="B149" s="69">
        <f>+B7+B13+B77+B91+B94+B105+B145</f>
        <v>46410.68</v>
      </c>
      <c r="C149" s="38"/>
      <c r="D149" s="39"/>
    </row>
    <row r="150" spans="1:4">
      <c r="A150" s="256"/>
      <c r="B150" s="25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687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398.95</v>
      </c>
      <c r="C13" s="20"/>
      <c r="D13" s="55"/>
    </row>
    <row r="14" spans="1:4">
      <c r="A14" s="21" t="s">
        <v>21</v>
      </c>
      <c r="B14" s="8">
        <v>212.95</v>
      </c>
      <c r="C14" s="74" t="s">
        <v>35</v>
      </c>
      <c r="D14" s="58" t="s">
        <v>36</v>
      </c>
    </row>
    <row r="15" spans="1:4" ht="24">
      <c r="A15" s="21"/>
      <c r="B15" s="8">
        <v>186</v>
      </c>
      <c r="C15" s="74" t="s">
        <v>340</v>
      </c>
      <c r="D15" s="58" t="s">
        <v>688</v>
      </c>
    </row>
    <row r="16" spans="1:4" hidden="1">
      <c r="A16" s="21"/>
      <c r="B16" s="8"/>
      <c r="C16" s="74"/>
      <c r="D16" s="10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398.95</v>
      </c>
      <c r="C149" s="38"/>
      <c r="D149" s="39"/>
    </row>
    <row r="150" spans="1:4">
      <c r="A150" s="118"/>
      <c r="B150" s="118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682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5261.4</v>
      </c>
      <c r="C13" s="20"/>
      <c r="D13" s="55"/>
    </row>
    <row r="14" spans="1:4">
      <c r="A14" s="21" t="s">
        <v>21</v>
      </c>
      <c r="B14" s="8">
        <v>1500</v>
      </c>
      <c r="C14" s="74" t="s">
        <v>95</v>
      </c>
      <c r="D14" s="58" t="s">
        <v>683</v>
      </c>
    </row>
    <row r="15" spans="1:4">
      <c r="A15" s="21"/>
      <c r="B15" s="8">
        <v>1010.31</v>
      </c>
      <c r="C15" s="74" t="s">
        <v>128</v>
      </c>
      <c r="D15" s="58" t="s">
        <v>684</v>
      </c>
    </row>
    <row r="16" spans="1:4">
      <c r="A16" s="21"/>
      <c r="B16" s="8">
        <v>51.46</v>
      </c>
      <c r="C16" s="74" t="s">
        <v>63</v>
      </c>
      <c r="D16" s="10" t="s">
        <v>685</v>
      </c>
    </row>
    <row r="17" spans="1:4">
      <c r="A17" s="21"/>
      <c r="B17" s="81">
        <v>2699.63</v>
      </c>
      <c r="C17" s="74" t="s">
        <v>63</v>
      </c>
      <c r="D17" s="58" t="s">
        <v>686</v>
      </c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5261.4</v>
      </c>
      <c r="C149" s="38"/>
      <c r="D149" s="39"/>
    </row>
    <row r="150" spans="1:4">
      <c r="A150" s="117"/>
      <c r="B150" s="11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680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10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24495845</v>
      </c>
      <c r="C77" s="20"/>
      <c r="D77" s="22"/>
    </row>
    <row r="78" spans="1:4">
      <c r="A78" s="21"/>
      <c r="B78" s="8"/>
      <c r="C78" s="29"/>
      <c r="D78" s="75"/>
    </row>
    <row r="79" spans="1:4">
      <c r="A79" s="21"/>
      <c r="B79" s="8">
        <v>11386000</v>
      </c>
      <c r="C79" s="29" t="s">
        <v>92</v>
      </c>
      <c r="D79" s="75" t="s">
        <v>681</v>
      </c>
    </row>
    <row r="80" spans="1:4">
      <c r="A80" s="21"/>
      <c r="B80" s="8">
        <v>43000</v>
      </c>
      <c r="C80" s="29" t="s">
        <v>92</v>
      </c>
      <c r="D80" s="75" t="s">
        <v>681</v>
      </c>
    </row>
    <row r="81" spans="1:4">
      <c r="A81" s="21"/>
      <c r="B81" s="8">
        <v>12871000</v>
      </c>
      <c r="C81" s="29" t="s">
        <v>92</v>
      </c>
      <c r="D81" s="75" t="s">
        <v>681</v>
      </c>
    </row>
    <row r="82" spans="1:4">
      <c r="A82" s="21"/>
      <c r="B82" s="8">
        <v>195845</v>
      </c>
      <c r="C82" s="29" t="s">
        <v>92</v>
      </c>
      <c r="D82" s="75" t="s">
        <v>681</v>
      </c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24495845</v>
      </c>
      <c r="C149" s="38"/>
      <c r="D149" s="39"/>
    </row>
    <row r="150" spans="1:4">
      <c r="A150" s="116"/>
      <c r="B150" s="11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676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6903.79</v>
      </c>
      <c r="C13" s="20"/>
      <c r="D13" s="55"/>
    </row>
    <row r="14" spans="1:4">
      <c r="A14" s="21" t="s">
        <v>21</v>
      </c>
      <c r="B14" s="8">
        <v>1487.5</v>
      </c>
      <c r="C14" s="74" t="s">
        <v>149</v>
      </c>
      <c r="D14" s="58" t="s">
        <v>677</v>
      </c>
    </row>
    <row r="15" spans="1:4">
      <c r="A15" s="21"/>
      <c r="B15" s="8">
        <v>4583.29</v>
      </c>
      <c r="C15" s="74" t="s">
        <v>54</v>
      </c>
      <c r="D15" s="58" t="s">
        <v>678</v>
      </c>
    </row>
    <row r="16" spans="1:4" hidden="1">
      <c r="A16" s="21"/>
      <c r="B16" s="8"/>
      <c r="C16" s="74"/>
      <c r="D16" s="10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>
        <v>833</v>
      </c>
      <c r="C76" s="3" t="s">
        <v>126</v>
      </c>
      <c r="D76" s="58" t="s">
        <v>679</v>
      </c>
    </row>
    <row r="77" spans="1:4" ht="25.5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6903.79</v>
      </c>
      <c r="C149" s="38"/>
      <c r="D149" s="39"/>
    </row>
    <row r="150" spans="1:4">
      <c r="A150" s="116"/>
      <c r="B150" s="11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675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2687.18</v>
      </c>
      <c r="C13" s="20"/>
      <c r="D13" s="55"/>
    </row>
    <row r="14" spans="1:4">
      <c r="A14" s="21" t="s">
        <v>21</v>
      </c>
      <c r="B14" s="8">
        <v>2537.1799999999998</v>
      </c>
      <c r="C14" s="74" t="s">
        <v>35</v>
      </c>
      <c r="D14" s="58" t="s">
        <v>36</v>
      </c>
    </row>
    <row r="15" spans="1:4">
      <c r="A15" s="21"/>
      <c r="B15" s="8">
        <v>150</v>
      </c>
      <c r="C15" s="74" t="s">
        <v>181</v>
      </c>
      <c r="D15" s="58" t="s">
        <v>182</v>
      </c>
    </row>
    <row r="16" spans="1:4" hidden="1">
      <c r="A16" s="21"/>
      <c r="B16" s="8"/>
      <c r="C16" s="74"/>
      <c r="D16" s="10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2687.18</v>
      </c>
      <c r="C149" s="38"/>
      <c r="D149" s="39"/>
    </row>
    <row r="150" spans="1:4">
      <c r="A150" s="115"/>
      <c r="B150" s="115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662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213114.53999999998</v>
      </c>
      <c r="C13" s="20"/>
      <c r="D13" s="55"/>
    </row>
    <row r="14" spans="1:4">
      <c r="A14" s="21" t="s">
        <v>21</v>
      </c>
      <c r="B14" s="8">
        <v>119199.3</v>
      </c>
      <c r="C14" s="74" t="s">
        <v>663</v>
      </c>
      <c r="D14" s="58" t="s">
        <v>664</v>
      </c>
    </row>
    <row r="15" spans="1:4">
      <c r="A15" s="21"/>
      <c r="B15" s="8">
        <v>587.4</v>
      </c>
      <c r="C15" s="74" t="s">
        <v>110</v>
      </c>
      <c r="D15" s="58" t="s">
        <v>665</v>
      </c>
    </row>
    <row r="16" spans="1:4">
      <c r="A16" s="21"/>
      <c r="B16" s="8">
        <v>58.69</v>
      </c>
      <c r="C16" s="74" t="s">
        <v>666</v>
      </c>
      <c r="D16" s="10" t="s">
        <v>667</v>
      </c>
    </row>
    <row r="17" spans="1:4">
      <c r="A17" s="21"/>
      <c r="B17" s="81">
        <v>65961.710000000006</v>
      </c>
      <c r="C17" s="74" t="s">
        <v>146</v>
      </c>
      <c r="D17" s="58" t="s">
        <v>668</v>
      </c>
    </row>
    <row r="18" spans="1:4">
      <c r="A18" s="21"/>
      <c r="B18" s="8">
        <v>11535.93</v>
      </c>
      <c r="C18" s="74" t="s">
        <v>44</v>
      </c>
      <c r="D18" s="58" t="s">
        <v>372</v>
      </c>
    </row>
    <row r="19" spans="1:4">
      <c r="A19" s="21"/>
      <c r="B19" s="8">
        <v>4165</v>
      </c>
      <c r="C19" s="74" t="s">
        <v>126</v>
      </c>
      <c r="D19" s="58" t="s">
        <v>369</v>
      </c>
    </row>
    <row r="20" spans="1:4">
      <c r="A20" s="21"/>
      <c r="B20" s="8">
        <v>1963.5</v>
      </c>
      <c r="C20" s="74" t="s">
        <v>32</v>
      </c>
      <c r="D20" s="58" t="s">
        <v>669</v>
      </c>
    </row>
    <row r="21" spans="1:4" ht="24">
      <c r="A21" s="21"/>
      <c r="B21" s="8">
        <v>433.96</v>
      </c>
      <c r="C21" s="74" t="s">
        <v>670</v>
      </c>
      <c r="D21" s="58" t="s">
        <v>640</v>
      </c>
    </row>
    <row r="22" spans="1:4">
      <c r="A22" s="21"/>
      <c r="B22" s="8">
        <v>113.05</v>
      </c>
      <c r="C22" s="74" t="s">
        <v>106</v>
      </c>
      <c r="D22" s="58" t="s">
        <v>107</v>
      </c>
    </row>
    <row r="23" spans="1:4">
      <c r="A23" s="21"/>
      <c r="B23" s="8">
        <v>1167</v>
      </c>
      <c r="C23" s="74" t="s">
        <v>671</v>
      </c>
      <c r="D23" s="58" t="s">
        <v>156</v>
      </c>
    </row>
    <row r="24" spans="1:4">
      <c r="A24" s="21"/>
      <c r="B24" s="8">
        <v>2500</v>
      </c>
      <c r="C24" s="74" t="s">
        <v>672</v>
      </c>
      <c r="D24" s="58" t="s">
        <v>673</v>
      </c>
    </row>
    <row r="25" spans="1:4">
      <c r="A25" s="21"/>
      <c r="B25" s="8">
        <v>5429</v>
      </c>
      <c r="C25" s="74" t="s">
        <v>117</v>
      </c>
      <c r="D25" s="58" t="s">
        <v>674</v>
      </c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213114.53999999998</v>
      </c>
      <c r="C149" s="38"/>
      <c r="D149" s="39"/>
    </row>
    <row r="150" spans="1:4">
      <c r="A150" s="114"/>
      <c r="B150" s="11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656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3631546</v>
      </c>
      <c r="C13" s="20"/>
      <c r="D13" s="55"/>
    </row>
    <row r="14" spans="1:4">
      <c r="A14" s="21" t="s">
        <v>21</v>
      </c>
      <c r="B14" s="8">
        <v>3556228</v>
      </c>
      <c r="C14" s="74" t="s">
        <v>26</v>
      </c>
      <c r="D14" s="58" t="s">
        <v>657</v>
      </c>
    </row>
    <row r="15" spans="1:4">
      <c r="A15" s="21"/>
      <c r="B15" s="8">
        <v>46515</v>
      </c>
      <c r="C15" s="74" t="s">
        <v>196</v>
      </c>
      <c r="D15" s="58" t="s">
        <v>658</v>
      </c>
    </row>
    <row r="16" spans="1:4">
      <c r="A16" s="21"/>
      <c r="B16" s="8">
        <v>21664</v>
      </c>
      <c r="C16" s="74" t="s">
        <v>196</v>
      </c>
      <c r="D16" s="10" t="s">
        <v>659</v>
      </c>
    </row>
    <row r="17" spans="1:4" ht="13.5" thickBot="1">
      <c r="A17" s="21"/>
      <c r="B17" s="81">
        <v>7139</v>
      </c>
      <c r="C17" s="74" t="s">
        <v>196</v>
      </c>
      <c r="D17" s="58" t="s">
        <v>660</v>
      </c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4832000</v>
      </c>
      <c r="C77" s="20"/>
      <c r="D77" s="22"/>
    </row>
    <row r="78" spans="1:4">
      <c r="A78" s="21"/>
      <c r="B78" s="8">
        <v>4832000</v>
      </c>
      <c r="C78" s="29" t="s">
        <v>92</v>
      </c>
      <c r="D78" s="75" t="s">
        <v>661</v>
      </c>
    </row>
    <row r="79" spans="1:4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8463546</v>
      </c>
      <c r="C149" s="38"/>
      <c r="D149" s="39"/>
    </row>
    <row r="150" spans="1:4">
      <c r="A150" s="114"/>
      <c r="B150" s="11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D151" sqref="A1:D151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649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4136941.69</v>
      </c>
      <c r="C13" s="20"/>
      <c r="D13" s="55"/>
    </row>
    <row r="14" spans="1:4">
      <c r="A14" s="21" t="s">
        <v>21</v>
      </c>
      <c r="B14" s="8">
        <v>286.16000000000003</v>
      </c>
      <c r="C14" s="74" t="s">
        <v>145</v>
      </c>
      <c r="D14" s="58" t="s">
        <v>650</v>
      </c>
    </row>
    <row r="15" spans="1:4">
      <c r="A15" s="21"/>
      <c r="B15" s="8">
        <v>255.28</v>
      </c>
      <c r="C15" s="74" t="s">
        <v>95</v>
      </c>
      <c r="D15" s="58" t="s">
        <v>651</v>
      </c>
    </row>
    <row r="16" spans="1:4">
      <c r="A16" s="21"/>
      <c r="B16" s="8">
        <v>6757.47</v>
      </c>
      <c r="C16" s="74" t="s">
        <v>261</v>
      </c>
      <c r="D16" s="10" t="s">
        <v>156</v>
      </c>
    </row>
    <row r="17" spans="1:4">
      <c r="A17" s="21"/>
      <c r="B17" s="81">
        <v>1861.49</v>
      </c>
      <c r="C17" s="74" t="s">
        <v>318</v>
      </c>
      <c r="D17" s="58" t="s">
        <v>156</v>
      </c>
    </row>
    <row r="18" spans="1:4" ht="24">
      <c r="A18" s="21"/>
      <c r="B18" s="8">
        <v>9254.1299999999992</v>
      </c>
      <c r="C18" s="74" t="s">
        <v>260</v>
      </c>
      <c r="D18" s="58" t="s">
        <v>156</v>
      </c>
    </row>
    <row r="19" spans="1:4" ht="24">
      <c r="A19" s="21"/>
      <c r="B19" s="8">
        <f>5217.3+2391.94</f>
        <v>7609.24</v>
      </c>
      <c r="C19" s="74" t="s">
        <v>155</v>
      </c>
      <c r="D19" s="58" t="s">
        <v>156</v>
      </c>
    </row>
    <row r="20" spans="1:4">
      <c r="A20" s="21"/>
      <c r="B20" s="8">
        <v>920.25</v>
      </c>
      <c r="C20" s="74" t="s">
        <v>118</v>
      </c>
      <c r="D20" s="58" t="s">
        <v>652</v>
      </c>
    </row>
    <row r="21" spans="1:4">
      <c r="A21" s="21"/>
      <c r="B21" s="8">
        <v>2387.17</v>
      </c>
      <c r="C21" s="74" t="s">
        <v>653</v>
      </c>
      <c r="D21" s="58" t="s">
        <v>654</v>
      </c>
    </row>
    <row r="22" spans="1:4" ht="13.5" thickBot="1">
      <c r="A22" s="21"/>
      <c r="B22" s="8">
        <v>4107610.5</v>
      </c>
      <c r="C22" s="74" t="s">
        <v>275</v>
      </c>
      <c r="D22" s="58" t="s">
        <v>120</v>
      </c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51440000</v>
      </c>
      <c r="C77" s="20"/>
      <c r="D77" s="22"/>
    </row>
    <row r="78" spans="1:4">
      <c r="A78" s="21"/>
      <c r="B78" s="8">
        <v>26410000</v>
      </c>
      <c r="C78" s="29" t="s">
        <v>92</v>
      </c>
      <c r="D78" s="75" t="s">
        <v>655</v>
      </c>
    </row>
    <row r="79" spans="1:4">
      <c r="A79" s="21"/>
      <c r="B79" s="8">
        <v>806000</v>
      </c>
      <c r="C79" s="29" t="s">
        <v>92</v>
      </c>
      <c r="D79" s="75" t="s">
        <v>655</v>
      </c>
    </row>
    <row r="80" spans="1:4">
      <c r="A80" s="21"/>
      <c r="B80" s="8">
        <v>15918000</v>
      </c>
      <c r="C80" s="29" t="s">
        <v>92</v>
      </c>
      <c r="D80" s="75" t="s">
        <v>655</v>
      </c>
    </row>
    <row r="81" spans="1:4">
      <c r="A81" s="21"/>
      <c r="B81" s="8">
        <v>8306000</v>
      </c>
      <c r="C81" s="29" t="s">
        <v>92</v>
      </c>
      <c r="D81" s="75" t="s">
        <v>655</v>
      </c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55576941.689999998</v>
      </c>
      <c r="C149" s="38"/>
      <c r="D149" s="39"/>
    </row>
    <row r="150" spans="1:4">
      <c r="A150" s="113"/>
      <c r="B150" s="11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645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1187546</v>
      </c>
      <c r="C7" s="26"/>
      <c r="D7" s="27"/>
    </row>
    <row r="8" spans="1:4">
      <c r="A8" s="21" t="s">
        <v>4</v>
      </c>
      <c r="B8" s="8">
        <v>1187546</v>
      </c>
      <c r="C8" s="3" t="s">
        <v>26</v>
      </c>
      <c r="D8" s="4" t="s">
        <v>247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5393.96</v>
      </c>
      <c r="C13" s="20"/>
      <c r="D13" s="55"/>
    </row>
    <row r="14" spans="1:4" ht="13.5" thickBot="1">
      <c r="A14" s="21" t="s">
        <v>21</v>
      </c>
      <c r="B14" s="8">
        <v>5393.96</v>
      </c>
      <c r="C14" s="74" t="s">
        <v>646</v>
      </c>
      <c r="D14" s="58" t="s">
        <v>647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8563000</v>
      </c>
      <c r="C77" s="20"/>
      <c r="D77" s="22"/>
    </row>
    <row r="78" spans="1:4">
      <c r="A78" s="21"/>
      <c r="B78" s="8">
        <v>4966000</v>
      </c>
      <c r="C78" s="29" t="s">
        <v>97</v>
      </c>
      <c r="D78" s="75"/>
    </row>
    <row r="79" spans="1:4">
      <c r="A79" s="21"/>
      <c r="B79" s="8">
        <v>3597000</v>
      </c>
      <c r="C79" s="29" t="s">
        <v>97</v>
      </c>
      <c r="D79" s="75" t="s">
        <v>648</v>
      </c>
    </row>
    <row r="80" spans="1:4" hidden="1">
      <c r="A80" s="21"/>
      <c r="B80" s="8"/>
      <c r="C80" s="29" t="s">
        <v>97</v>
      </c>
      <c r="D80" s="75"/>
    </row>
    <row r="81" spans="1:4" hidden="1">
      <c r="A81" s="21"/>
      <c r="B81" s="8"/>
      <c r="C81" s="29" t="s">
        <v>97</v>
      </c>
      <c r="D81" s="75"/>
    </row>
    <row r="82" spans="1:4" hidden="1">
      <c r="A82" s="21"/>
      <c r="B82" s="8"/>
      <c r="C82" s="29" t="s">
        <v>97</v>
      </c>
      <c r="D82" s="75"/>
    </row>
    <row r="83" spans="1:4" hidden="1">
      <c r="A83" s="21"/>
      <c r="B83" s="57"/>
      <c r="C83" s="29" t="s">
        <v>97</v>
      </c>
      <c r="D83" s="75"/>
    </row>
    <row r="84" spans="1:4" hidden="1">
      <c r="A84" s="21"/>
      <c r="B84" s="32"/>
      <c r="C84" s="29" t="s">
        <v>97</v>
      </c>
      <c r="D84" s="75"/>
    </row>
    <row r="85" spans="1:4" hidden="1">
      <c r="A85" s="21"/>
      <c r="B85" s="32"/>
      <c r="C85" s="29" t="s">
        <v>97</v>
      </c>
      <c r="D85" s="75"/>
    </row>
    <row r="86" spans="1:4" hidden="1">
      <c r="A86" s="21"/>
      <c r="B86" s="32"/>
      <c r="C86" s="29" t="s">
        <v>97</v>
      </c>
      <c r="D86" s="75"/>
    </row>
    <row r="87" spans="1:4" hidden="1">
      <c r="A87" s="21"/>
      <c r="B87" s="32"/>
      <c r="C87" s="29" t="s">
        <v>97</v>
      </c>
      <c r="D87" s="75"/>
    </row>
    <row r="88" spans="1:4" hidden="1">
      <c r="A88" s="21"/>
      <c r="B88" s="32"/>
      <c r="C88" s="29" t="s">
        <v>97</v>
      </c>
      <c r="D88" s="75"/>
    </row>
    <row r="89" spans="1:4" hidden="1">
      <c r="A89" s="21"/>
      <c r="B89" s="32"/>
      <c r="C89" s="29" t="s">
        <v>97</v>
      </c>
      <c r="D89" s="75"/>
    </row>
    <row r="90" spans="1:4" hidden="1">
      <c r="A90" s="21"/>
      <c r="B90" s="32"/>
      <c r="C90" s="29" t="s">
        <v>97</v>
      </c>
      <c r="D90" s="75"/>
    </row>
    <row r="91" spans="1:4" hidden="1">
      <c r="A91" s="19" t="s">
        <v>8</v>
      </c>
      <c r="B91" s="23"/>
      <c r="C91" s="29" t="s">
        <v>97</v>
      </c>
      <c r="D91" s="75"/>
    </row>
    <row r="92" spans="1:4" hidden="1">
      <c r="A92" s="21" t="s">
        <v>9</v>
      </c>
      <c r="B92" s="8"/>
      <c r="C92" s="29" t="s">
        <v>97</v>
      </c>
      <c r="D92" s="75"/>
    </row>
    <row r="93" spans="1:4" hidden="1">
      <c r="A93" s="21"/>
      <c r="B93" s="8"/>
      <c r="C93" s="29" t="s">
        <v>97</v>
      </c>
      <c r="D93" s="75"/>
    </row>
    <row r="94" spans="1:4" ht="51" hidden="1">
      <c r="A94" s="19" t="s">
        <v>10</v>
      </c>
      <c r="B94" s="23"/>
      <c r="C94" s="29" t="s">
        <v>97</v>
      </c>
      <c r="D94" s="75"/>
    </row>
    <row r="95" spans="1:4" hidden="1">
      <c r="A95" s="21"/>
      <c r="B95" s="8"/>
      <c r="C95" s="29" t="s">
        <v>97</v>
      </c>
      <c r="D95" s="75"/>
    </row>
    <row r="96" spans="1:4" hidden="1">
      <c r="A96" s="21"/>
      <c r="B96" s="8"/>
      <c r="C96" s="29" t="s">
        <v>97</v>
      </c>
      <c r="D96" s="75"/>
    </row>
    <row r="97" spans="1:4" hidden="1">
      <c r="A97" s="21"/>
      <c r="B97" s="8"/>
      <c r="C97" s="29" t="s">
        <v>97</v>
      </c>
      <c r="D97" s="75"/>
    </row>
    <row r="98" spans="1:4" hidden="1">
      <c r="A98" s="21"/>
      <c r="B98" s="8"/>
      <c r="C98" s="29" t="s">
        <v>97</v>
      </c>
      <c r="D98" s="75"/>
    </row>
    <row r="99" spans="1:4" hidden="1">
      <c r="A99" s="21"/>
      <c r="B99" s="8"/>
      <c r="C99" s="29" t="s">
        <v>97</v>
      </c>
      <c r="D99" s="75"/>
    </row>
    <row r="100" spans="1:4" hidden="1">
      <c r="A100" s="21"/>
      <c r="B100" s="8"/>
      <c r="C100" s="29" t="s">
        <v>97</v>
      </c>
      <c r="D100" s="75"/>
    </row>
    <row r="101" spans="1:4" hidden="1">
      <c r="A101" s="21"/>
      <c r="B101" s="8"/>
      <c r="C101" s="29" t="s">
        <v>97</v>
      </c>
      <c r="D101" s="75"/>
    </row>
    <row r="102" spans="1:4" hidden="1">
      <c r="A102" s="21"/>
      <c r="B102" s="8"/>
      <c r="C102" s="29" t="s">
        <v>97</v>
      </c>
      <c r="D102" s="75"/>
    </row>
    <row r="103" spans="1:4" hidden="1">
      <c r="A103" s="21"/>
      <c r="B103" s="8"/>
      <c r="C103" s="29" t="s">
        <v>97</v>
      </c>
      <c r="D103" s="75"/>
    </row>
    <row r="104" spans="1:4" hidden="1">
      <c r="A104" s="21"/>
      <c r="B104" s="8"/>
      <c r="C104" s="29" t="s">
        <v>97</v>
      </c>
      <c r="D104" s="75"/>
    </row>
    <row r="105" spans="1:4" ht="38.25" hidden="1">
      <c r="A105" s="19" t="s">
        <v>11</v>
      </c>
      <c r="B105" s="23"/>
      <c r="C105" s="29" t="s">
        <v>97</v>
      </c>
      <c r="D105" s="75"/>
    </row>
    <row r="106" spans="1:4" ht="25.5" hidden="1">
      <c r="A106" s="21" t="s">
        <v>12</v>
      </c>
      <c r="B106" s="23"/>
      <c r="C106" s="29" t="s">
        <v>97</v>
      </c>
      <c r="D106" s="75"/>
    </row>
    <row r="107" spans="1:4" hidden="1">
      <c r="A107" s="21" t="s">
        <v>27</v>
      </c>
      <c r="B107" s="8"/>
      <c r="C107" s="29" t="s">
        <v>97</v>
      </c>
      <c r="D107" s="75"/>
    </row>
    <row r="108" spans="1:4" hidden="1">
      <c r="A108" s="59"/>
      <c r="B108" s="8"/>
      <c r="C108" s="29" t="s">
        <v>97</v>
      </c>
      <c r="D108" s="75"/>
    </row>
    <row r="109" spans="1:4" hidden="1">
      <c r="A109" s="44"/>
      <c r="B109" s="8"/>
      <c r="C109" s="29" t="s">
        <v>97</v>
      </c>
      <c r="D109" s="75"/>
    </row>
    <row r="110" spans="1:4" hidden="1">
      <c r="A110" s="21"/>
      <c r="B110" s="8"/>
      <c r="C110" s="29" t="s">
        <v>97</v>
      </c>
      <c r="D110" s="75"/>
    </row>
    <row r="111" spans="1:4" hidden="1">
      <c r="A111" s="61"/>
      <c r="B111" s="8"/>
      <c r="C111" s="29" t="s">
        <v>97</v>
      </c>
      <c r="D111" s="75"/>
    </row>
    <row r="112" spans="1:4" hidden="1">
      <c r="A112" s="61"/>
      <c r="B112" s="46"/>
      <c r="C112" s="29" t="s">
        <v>97</v>
      </c>
      <c r="D112" s="75"/>
    </row>
    <row r="113" spans="1:4" hidden="1">
      <c r="A113" s="61"/>
      <c r="B113" s="46"/>
      <c r="C113" s="29" t="s">
        <v>97</v>
      </c>
      <c r="D113" s="75"/>
    </row>
    <row r="114" spans="1:4" hidden="1">
      <c r="A114" s="61"/>
      <c r="B114" s="46"/>
      <c r="C114" s="29" t="s">
        <v>97</v>
      </c>
      <c r="D114" s="75"/>
    </row>
    <row r="115" spans="1:4" hidden="1">
      <c r="A115" s="61"/>
      <c r="B115" s="46"/>
      <c r="C115" s="29" t="s">
        <v>97</v>
      </c>
      <c r="D115" s="75"/>
    </row>
    <row r="116" spans="1:4" hidden="1">
      <c r="A116" s="21"/>
      <c r="B116" s="46"/>
      <c r="C116" s="29" t="s">
        <v>97</v>
      </c>
      <c r="D116" s="75"/>
    </row>
    <row r="117" spans="1:4" hidden="1">
      <c r="A117" s="21"/>
      <c r="B117" s="46"/>
      <c r="C117" s="29" t="s">
        <v>97</v>
      </c>
      <c r="D117" s="75"/>
    </row>
    <row r="118" spans="1:4" hidden="1">
      <c r="A118" s="21"/>
      <c r="B118" s="48"/>
      <c r="C118" s="29" t="s">
        <v>97</v>
      </c>
      <c r="D118" s="75"/>
    </row>
    <row r="119" spans="1:4" hidden="1">
      <c r="A119" s="21"/>
      <c r="B119" s="49"/>
      <c r="C119" s="29" t="s">
        <v>97</v>
      </c>
      <c r="D119" s="75"/>
    </row>
    <row r="120" spans="1:4" hidden="1">
      <c r="A120" s="21"/>
      <c r="B120" s="51"/>
      <c r="C120" s="29" t="s">
        <v>97</v>
      </c>
      <c r="D120" s="75"/>
    </row>
    <row r="121" spans="1:4" hidden="1">
      <c r="A121" s="21"/>
      <c r="B121" s="51"/>
      <c r="C121" s="29" t="s">
        <v>97</v>
      </c>
      <c r="D121" s="75"/>
    </row>
    <row r="122" spans="1:4" hidden="1">
      <c r="A122" s="21"/>
      <c r="B122" s="51"/>
      <c r="C122" s="29" t="s">
        <v>97</v>
      </c>
      <c r="D122" s="75"/>
    </row>
    <row r="123" spans="1:4" hidden="1">
      <c r="A123" s="21"/>
      <c r="B123" s="51"/>
      <c r="C123" s="29" t="s">
        <v>97</v>
      </c>
      <c r="D123" s="75"/>
    </row>
    <row r="124" spans="1:4" hidden="1">
      <c r="A124" s="21"/>
      <c r="B124" s="51"/>
      <c r="C124" s="29" t="s">
        <v>97</v>
      </c>
      <c r="D124" s="75"/>
    </row>
    <row r="125" spans="1:4" hidden="1">
      <c r="A125" s="21"/>
      <c r="B125" s="51"/>
      <c r="C125" s="29" t="s">
        <v>97</v>
      </c>
      <c r="D125" s="75"/>
    </row>
    <row r="126" spans="1:4" hidden="1">
      <c r="A126" s="21"/>
      <c r="B126" s="51"/>
      <c r="C126" s="29" t="s">
        <v>97</v>
      </c>
      <c r="D126" s="75"/>
    </row>
    <row r="127" spans="1:4" hidden="1">
      <c r="A127" s="21"/>
      <c r="B127" s="51"/>
      <c r="C127" s="29" t="s">
        <v>97</v>
      </c>
      <c r="D127" s="75"/>
    </row>
    <row r="128" spans="1:4" hidden="1">
      <c r="A128" s="21"/>
      <c r="B128" s="51"/>
      <c r="C128" s="29" t="s">
        <v>97</v>
      </c>
      <c r="D128" s="75"/>
    </row>
    <row r="129" spans="1:4" hidden="1">
      <c r="A129" s="21"/>
      <c r="B129" s="51"/>
      <c r="C129" s="29" t="s">
        <v>97</v>
      </c>
      <c r="D129" s="75"/>
    </row>
    <row r="130" spans="1:4" hidden="1">
      <c r="A130" s="21"/>
      <c r="B130" s="51"/>
      <c r="C130" s="29" t="s">
        <v>97</v>
      </c>
      <c r="D130" s="75"/>
    </row>
    <row r="131" spans="1:4" hidden="1">
      <c r="A131" s="21"/>
      <c r="B131" s="51"/>
      <c r="C131" s="29" t="s">
        <v>97</v>
      </c>
      <c r="D131" s="75"/>
    </row>
    <row r="132" spans="1:4" hidden="1">
      <c r="A132" s="21"/>
      <c r="B132" s="51"/>
      <c r="C132" s="29" t="s">
        <v>97</v>
      </c>
      <c r="D132" s="75"/>
    </row>
    <row r="133" spans="1:4" hidden="1">
      <c r="A133" s="21"/>
      <c r="B133" s="51"/>
      <c r="C133" s="29" t="s">
        <v>97</v>
      </c>
      <c r="D133" s="75"/>
    </row>
    <row r="134" spans="1:4" hidden="1">
      <c r="A134" s="21"/>
      <c r="B134" s="51"/>
      <c r="C134" s="29" t="s">
        <v>97</v>
      </c>
      <c r="D134" s="75"/>
    </row>
    <row r="135" spans="1:4" hidden="1">
      <c r="A135" s="21"/>
      <c r="B135" s="51"/>
      <c r="C135" s="29" t="s">
        <v>97</v>
      </c>
      <c r="D135" s="75"/>
    </row>
    <row r="136" spans="1:4" hidden="1">
      <c r="A136" s="21"/>
      <c r="B136" s="51"/>
      <c r="C136" s="29" t="s">
        <v>97</v>
      </c>
      <c r="D136" s="75"/>
    </row>
    <row r="137" spans="1:4" hidden="1">
      <c r="A137" s="21"/>
      <c r="B137" s="51"/>
      <c r="C137" s="29" t="s">
        <v>97</v>
      </c>
      <c r="D137" s="75"/>
    </row>
    <row r="138" spans="1:4" hidden="1">
      <c r="A138" s="21"/>
      <c r="B138" s="51"/>
      <c r="C138" s="29" t="s">
        <v>97</v>
      </c>
      <c r="D138" s="75"/>
    </row>
    <row r="139" spans="1:4" hidden="1">
      <c r="A139" s="53"/>
      <c r="B139" s="43"/>
      <c r="C139" s="29" t="s">
        <v>97</v>
      </c>
      <c r="D139" s="75"/>
    </row>
    <row r="140" spans="1:4" ht="15" hidden="1">
      <c r="A140" s="33"/>
      <c r="B140" s="103"/>
      <c r="C140" s="29" t="s">
        <v>97</v>
      </c>
      <c r="D140" s="75"/>
    </row>
    <row r="141" spans="1:4" ht="15" hidden="1">
      <c r="A141" s="33"/>
      <c r="B141" s="103"/>
      <c r="C141" s="29" t="s">
        <v>97</v>
      </c>
      <c r="D141" s="75"/>
    </row>
    <row r="142" spans="1:4" ht="15" hidden="1">
      <c r="A142" s="33"/>
      <c r="B142" s="103"/>
      <c r="C142" s="29" t="s">
        <v>97</v>
      </c>
      <c r="D142" s="75"/>
    </row>
    <row r="143" spans="1:4" ht="15" hidden="1">
      <c r="A143" s="33"/>
      <c r="B143" s="103"/>
      <c r="C143" s="29" t="s">
        <v>97</v>
      </c>
      <c r="D143" s="75"/>
    </row>
    <row r="144" spans="1:4" ht="15" hidden="1">
      <c r="A144" s="33"/>
      <c r="B144" s="103"/>
      <c r="C144" s="29" t="s">
        <v>97</v>
      </c>
      <c r="D144" s="75"/>
    </row>
    <row r="145" spans="1:4">
      <c r="A145" s="21" t="s">
        <v>13</v>
      </c>
      <c r="B145" s="8"/>
      <c r="C145" s="29" t="s">
        <v>97</v>
      </c>
      <c r="D145" s="75"/>
    </row>
    <row r="146" spans="1:4">
      <c r="A146" s="21"/>
      <c r="B146" s="8"/>
      <c r="C146" s="29" t="s">
        <v>97</v>
      </c>
      <c r="D146" s="75"/>
    </row>
    <row r="147" spans="1:4">
      <c r="A147" s="18"/>
      <c r="B147" s="8"/>
      <c r="C147" s="29" t="s">
        <v>97</v>
      </c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9755939.9600000009</v>
      </c>
      <c r="C149" s="38"/>
      <c r="D149" s="39"/>
    </row>
    <row r="150" spans="1:4">
      <c r="A150" s="112"/>
      <c r="B150" s="11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642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37814361.75</v>
      </c>
      <c r="C13" s="20"/>
      <c r="D13" s="55"/>
    </row>
    <row r="14" spans="1:4" ht="24">
      <c r="A14" s="21" t="s">
        <v>21</v>
      </c>
      <c r="B14" s="8">
        <v>24058016.530000001</v>
      </c>
      <c r="C14" s="74" t="s">
        <v>643</v>
      </c>
      <c r="D14" s="58" t="s">
        <v>644</v>
      </c>
    </row>
    <row r="15" spans="1:4" ht="24">
      <c r="A15" s="21"/>
      <c r="B15" s="8">
        <v>13756345.220000001</v>
      </c>
      <c r="C15" s="74" t="s">
        <v>643</v>
      </c>
      <c r="D15" s="58" t="s">
        <v>644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37814361.75</v>
      </c>
      <c r="C149" s="38"/>
      <c r="D149" s="39"/>
    </row>
    <row r="150" spans="1:4">
      <c r="A150" s="111"/>
      <c r="B150" s="11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3.5703125" customWidth="1"/>
    <col min="2" max="2" width="16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1292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 ht="25.5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SUM(B14:B49)</f>
        <v>15115</v>
      </c>
      <c r="C13" s="20"/>
      <c r="D13" s="55"/>
    </row>
    <row r="14" spans="1:4" ht="24">
      <c r="A14" s="21" t="s">
        <v>21</v>
      </c>
      <c r="B14" s="8">
        <v>240</v>
      </c>
      <c r="C14" s="74" t="s">
        <v>1293</v>
      </c>
      <c r="D14" s="58" t="s">
        <v>1294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v>14875</v>
      </c>
      <c r="C19" s="74" t="s">
        <v>1295</v>
      </c>
      <c r="D19" s="58" t="s">
        <v>49</v>
      </c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 t="s">
        <v>92</v>
      </c>
      <c r="D84" s="75"/>
    </row>
    <row r="85" spans="1:4" hidden="1">
      <c r="A85" s="21"/>
      <c r="B85" s="32"/>
      <c r="C85" s="29" t="s">
        <v>92</v>
      </c>
      <c r="D85" s="75"/>
    </row>
    <row r="86" spans="1:4" hidden="1">
      <c r="A86" s="21"/>
      <c r="B86" s="32"/>
      <c r="C86" s="29" t="s">
        <v>92</v>
      </c>
      <c r="D86" s="75"/>
    </row>
    <row r="87" spans="1:4" hidden="1">
      <c r="A87" s="21"/>
      <c r="B87" s="32"/>
      <c r="C87" s="29" t="s">
        <v>92</v>
      </c>
      <c r="D87" s="75"/>
    </row>
    <row r="88" spans="1:4" hidden="1">
      <c r="A88" s="21"/>
      <c r="B88" s="32"/>
      <c r="C88" s="29" t="s">
        <v>92</v>
      </c>
      <c r="D88" s="75"/>
    </row>
    <row r="89" spans="1:4" hidden="1">
      <c r="A89" s="21"/>
      <c r="B89" s="32"/>
      <c r="C89" s="29" t="s">
        <v>92</v>
      </c>
      <c r="D89" s="75"/>
    </row>
    <row r="90" spans="1:4" hidden="1">
      <c r="A90" s="21"/>
      <c r="B90" s="32"/>
      <c r="C90" s="29" t="s">
        <v>92</v>
      </c>
      <c r="D90" s="75"/>
    </row>
    <row r="91" spans="1:4" hidden="1">
      <c r="A91" s="19" t="s">
        <v>8</v>
      </c>
      <c r="B91" s="23"/>
      <c r="C91" s="29" t="s">
        <v>92</v>
      </c>
      <c r="D91" s="75"/>
    </row>
    <row r="92" spans="1:4" hidden="1">
      <c r="A92" s="21" t="s">
        <v>9</v>
      </c>
      <c r="B92" s="8"/>
      <c r="C92" s="29" t="s">
        <v>92</v>
      </c>
      <c r="D92" s="75"/>
    </row>
    <row r="93" spans="1:4" hidden="1">
      <c r="A93" s="21"/>
      <c r="B93" s="8"/>
      <c r="C93" s="29" t="s">
        <v>92</v>
      </c>
      <c r="D93" s="75"/>
    </row>
    <row r="94" spans="1:4" ht="51" hidden="1">
      <c r="A94" s="19" t="s">
        <v>10</v>
      </c>
      <c r="B94" s="23"/>
      <c r="C94" s="29" t="s">
        <v>92</v>
      </c>
      <c r="D94" s="75"/>
    </row>
    <row r="95" spans="1:4" hidden="1">
      <c r="A95" s="21"/>
      <c r="B95" s="8"/>
      <c r="C95" s="29" t="s">
        <v>92</v>
      </c>
      <c r="D95" s="75"/>
    </row>
    <row r="96" spans="1:4" hidden="1">
      <c r="A96" s="21"/>
      <c r="B96" s="8"/>
      <c r="C96" s="29" t="s">
        <v>92</v>
      </c>
      <c r="D96" s="75"/>
    </row>
    <row r="97" spans="1:4" hidden="1">
      <c r="A97" s="21"/>
      <c r="B97" s="8"/>
      <c r="C97" s="29" t="s">
        <v>92</v>
      </c>
      <c r="D97" s="75"/>
    </row>
    <row r="98" spans="1:4" hidden="1">
      <c r="A98" s="21"/>
      <c r="B98" s="8"/>
      <c r="C98" s="29" t="s">
        <v>92</v>
      </c>
      <c r="D98" s="75"/>
    </row>
    <row r="99" spans="1:4" hidden="1">
      <c r="A99" s="21"/>
      <c r="B99" s="8"/>
      <c r="C99" s="29" t="s">
        <v>92</v>
      </c>
      <c r="D99" s="75"/>
    </row>
    <row r="100" spans="1:4" hidden="1">
      <c r="A100" s="21"/>
      <c r="B100" s="8"/>
      <c r="C100" s="29" t="s">
        <v>92</v>
      </c>
      <c r="D100" s="75"/>
    </row>
    <row r="101" spans="1:4" hidden="1">
      <c r="A101" s="21"/>
      <c r="B101" s="8"/>
      <c r="C101" s="29" t="s">
        <v>92</v>
      </c>
      <c r="D101" s="75"/>
    </row>
    <row r="102" spans="1:4" hidden="1">
      <c r="A102" s="21"/>
      <c r="B102" s="8"/>
      <c r="C102" s="29" t="s">
        <v>92</v>
      </c>
      <c r="D102" s="75"/>
    </row>
    <row r="103" spans="1:4" hidden="1">
      <c r="A103" s="21"/>
      <c r="B103" s="8"/>
      <c r="C103" s="29" t="s">
        <v>92</v>
      </c>
      <c r="D103" s="75"/>
    </row>
    <row r="104" spans="1:4" hidden="1">
      <c r="A104" s="21"/>
      <c r="B104" s="8"/>
      <c r="C104" s="29" t="s">
        <v>92</v>
      </c>
      <c r="D104" s="75"/>
    </row>
    <row r="105" spans="1:4" ht="38.25" hidden="1">
      <c r="A105" s="19" t="s">
        <v>11</v>
      </c>
      <c r="B105" s="23"/>
      <c r="C105" s="29" t="s">
        <v>92</v>
      </c>
      <c r="D105" s="75"/>
    </row>
    <row r="106" spans="1:4" ht="38.25" hidden="1">
      <c r="A106" s="21" t="s">
        <v>12</v>
      </c>
      <c r="B106" s="23"/>
      <c r="C106" s="29" t="s">
        <v>92</v>
      </c>
      <c r="D106" s="75"/>
    </row>
    <row r="107" spans="1:4" hidden="1">
      <c r="A107" s="21" t="s">
        <v>27</v>
      </c>
      <c r="B107" s="8"/>
      <c r="C107" s="29" t="s">
        <v>92</v>
      </c>
      <c r="D107" s="75"/>
    </row>
    <row r="108" spans="1:4" hidden="1">
      <c r="A108" s="59"/>
      <c r="B108" s="8"/>
      <c r="C108" s="29" t="s">
        <v>92</v>
      </c>
      <c r="D108" s="75"/>
    </row>
    <row r="109" spans="1:4" hidden="1">
      <c r="A109" s="44"/>
      <c r="B109" s="8"/>
      <c r="C109" s="29" t="s">
        <v>92</v>
      </c>
      <c r="D109" s="75"/>
    </row>
    <row r="110" spans="1:4" hidden="1">
      <c r="A110" s="21"/>
      <c r="B110" s="8"/>
      <c r="C110" s="29" t="s">
        <v>92</v>
      </c>
      <c r="D110" s="75"/>
    </row>
    <row r="111" spans="1:4" hidden="1">
      <c r="A111" s="61"/>
      <c r="B111" s="8"/>
      <c r="C111" s="29" t="s">
        <v>92</v>
      </c>
      <c r="D111" s="75"/>
    </row>
    <row r="112" spans="1:4" hidden="1">
      <c r="A112" s="61"/>
      <c r="B112" s="46"/>
      <c r="C112" s="29" t="s">
        <v>92</v>
      </c>
      <c r="D112" s="75"/>
    </row>
    <row r="113" spans="1:4" hidden="1">
      <c r="A113" s="61"/>
      <c r="B113" s="46"/>
      <c r="C113" s="29" t="s">
        <v>92</v>
      </c>
      <c r="D113" s="75"/>
    </row>
    <row r="114" spans="1:4" hidden="1">
      <c r="A114" s="61"/>
      <c r="B114" s="46"/>
      <c r="C114" s="29" t="s">
        <v>92</v>
      </c>
      <c r="D114" s="75"/>
    </row>
    <row r="115" spans="1:4" hidden="1">
      <c r="A115" s="61"/>
      <c r="B115" s="46"/>
      <c r="C115" s="29" t="s">
        <v>92</v>
      </c>
      <c r="D115" s="75"/>
    </row>
    <row r="116" spans="1:4" hidden="1">
      <c r="A116" s="21"/>
      <c r="B116" s="46"/>
      <c r="C116" s="29" t="s">
        <v>92</v>
      </c>
      <c r="D116" s="75"/>
    </row>
    <row r="117" spans="1:4" hidden="1">
      <c r="A117" s="21"/>
      <c r="B117" s="46"/>
      <c r="C117" s="29" t="s">
        <v>92</v>
      </c>
      <c r="D117" s="75"/>
    </row>
    <row r="118" spans="1:4" hidden="1">
      <c r="A118" s="21"/>
      <c r="B118" s="48"/>
      <c r="C118" s="29" t="s">
        <v>92</v>
      </c>
      <c r="D118" s="75"/>
    </row>
    <row r="119" spans="1:4" hidden="1">
      <c r="A119" s="21"/>
      <c r="B119" s="49"/>
      <c r="C119" s="29" t="s">
        <v>92</v>
      </c>
      <c r="D119" s="75"/>
    </row>
    <row r="120" spans="1:4" hidden="1">
      <c r="A120" s="21"/>
      <c r="B120" s="51"/>
      <c r="C120" s="29" t="s">
        <v>92</v>
      </c>
      <c r="D120" s="75"/>
    </row>
    <row r="121" spans="1:4" hidden="1">
      <c r="A121" s="21"/>
      <c r="B121" s="51"/>
      <c r="C121" s="29" t="s">
        <v>92</v>
      </c>
      <c r="D121" s="75"/>
    </row>
    <row r="122" spans="1:4" hidden="1">
      <c r="A122" s="21"/>
      <c r="B122" s="51"/>
      <c r="C122" s="29" t="s">
        <v>92</v>
      </c>
      <c r="D122" s="75"/>
    </row>
    <row r="123" spans="1:4" hidden="1">
      <c r="A123" s="21"/>
      <c r="B123" s="51"/>
      <c r="C123" s="29" t="s">
        <v>92</v>
      </c>
      <c r="D123" s="75"/>
    </row>
    <row r="124" spans="1:4" hidden="1">
      <c r="A124" s="21"/>
      <c r="B124" s="51"/>
      <c r="C124" s="29" t="s">
        <v>92</v>
      </c>
      <c r="D124" s="75"/>
    </row>
    <row r="125" spans="1:4" hidden="1">
      <c r="A125" s="21"/>
      <c r="B125" s="51"/>
      <c r="C125" s="29" t="s">
        <v>92</v>
      </c>
      <c r="D125" s="75"/>
    </row>
    <row r="126" spans="1:4" hidden="1">
      <c r="A126" s="21"/>
      <c r="B126" s="51"/>
      <c r="C126" s="29" t="s">
        <v>92</v>
      </c>
      <c r="D126" s="75"/>
    </row>
    <row r="127" spans="1:4" hidden="1">
      <c r="A127" s="21"/>
      <c r="B127" s="51"/>
      <c r="C127" s="29" t="s">
        <v>92</v>
      </c>
      <c r="D127" s="75"/>
    </row>
    <row r="128" spans="1:4" hidden="1">
      <c r="A128" s="21"/>
      <c r="B128" s="51"/>
      <c r="C128" s="29" t="s">
        <v>92</v>
      </c>
      <c r="D128" s="75"/>
    </row>
    <row r="129" spans="1:4" hidden="1">
      <c r="A129" s="21"/>
      <c r="B129" s="51"/>
      <c r="C129" s="29" t="s">
        <v>92</v>
      </c>
      <c r="D129" s="75"/>
    </row>
    <row r="130" spans="1:4" hidden="1">
      <c r="A130" s="21"/>
      <c r="B130" s="51"/>
      <c r="C130" s="29" t="s">
        <v>92</v>
      </c>
      <c r="D130" s="75"/>
    </row>
    <row r="131" spans="1:4" hidden="1">
      <c r="A131" s="21"/>
      <c r="B131" s="51"/>
      <c r="C131" s="29" t="s">
        <v>92</v>
      </c>
      <c r="D131" s="75"/>
    </row>
    <row r="132" spans="1:4" hidden="1">
      <c r="A132" s="21"/>
      <c r="B132" s="51"/>
      <c r="C132" s="29" t="s">
        <v>92</v>
      </c>
      <c r="D132" s="75"/>
    </row>
    <row r="133" spans="1:4" hidden="1">
      <c r="A133" s="21"/>
      <c r="B133" s="51"/>
      <c r="C133" s="29" t="s">
        <v>92</v>
      </c>
      <c r="D133" s="75"/>
    </row>
    <row r="134" spans="1:4" hidden="1">
      <c r="A134" s="21"/>
      <c r="B134" s="51"/>
      <c r="C134" s="29" t="s">
        <v>92</v>
      </c>
      <c r="D134" s="75"/>
    </row>
    <row r="135" spans="1:4" hidden="1">
      <c r="A135" s="21"/>
      <c r="B135" s="51"/>
      <c r="C135" s="29" t="s">
        <v>92</v>
      </c>
      <c r="D135" s="75"/>
    </row>
    <row r="136" spans="1:4" hidden="1">
      <c r="A136" s="21"/>
      <c r="B136" s="51"/>
      <c r="C136" s="29" t="s">
        <v>92</v>
      </c>
      <c r="D136" s="75"/>
    </row>
    <row r="137" spans="1:4" hidden="1">
      <c r="A137" s="21"/>
      <c r="B137" s="51"/>
      <c r="C137" s="29" t="s">
        <v>92</v>
      </c>
      <c r="D137" s="75"/>
    </row>
    <row r="138" spans="1:4" hidden="1">
      <c r="A138" s="21"/>
      <c r="B138" s="51"/>
      <c r="C138" s="29" t="s">
        <v>92</v>
      </c>
      <c r="D138" s="75"/>
    </row>
    <row r="139" spans="1:4" hidden="1">
      <c r="A139" s="53"/>
      <c r="B139" s="43"/>
      <c r="C139" s="29" t="s">
        <v>92</v>
      </c>
      <c r="D139" s="75"/>
    </row>
    <row r="140" spans="1:4" ht="15" hidden="1">
      <c r="A140" s="33"/>
      <c r="B140" s="103"/>
      <c r="C140" s="29" t="s">
        <v>92</v>
      </c>
      <c r="D140" s="75"/>
    </row>
    <row r="141" spans="1:4" ht="15" hidden="1">
      <c r="A141" s="33"/>
      <c r="B141" s="103"/>
      <c r="C141" s="29" t="s">
        <v>92</v>
      </c>
      <c r="D141" s="75"/>
    </row>
    <row r="142" spans="1:4" ht="15" hidden="1">
      <c r="A142" s="33"/>
      <c r="B142" s="103"/>
      <c r="C142" s="29" t="s">
        <v>92</v>
      </c>
      <c r="D142" s="75"/>
    </row>
    <row r="143" spans="1:4" ht="15" hidden="1">
      <c r="A143" s="33"/>
      <c r="B143" s="103"/>
      <c r="C143" s="29" t="s">
        <v>92</v>
      </c>
      <c r="D143" s="75"/>
    </row>
    <row r="144" spans="1:4" ht="15">
      <c r="A144" s="33"/>
      <c r="B144" s="103"/>
      <c r="C144" s="29" t="s">
        <v>92</v>
      </c>
      <c r="D144" s="75"/>
    </row>
    <row r="145" spans="1:4">
      <c r="A145" s="21" t="s">
        <v>13</v>
      </c>
      <c r="B145" s="8"/>
      <c r="C145" s="29" t="s">
        <v>92</v>
      </c>
      <c r="D145" s="75"/>
    </row>
    <row r="146" spans="1:4">
      <c r="A146" s="21"/>
      <c r="B146" s="8"/>
      <c r="C146" s="29" t="s">
        <v>92</v>
      </c>
      <c r="D146" s="75"/>
    </row>
    <row r="147" spans="1:4">
      <c r="A147" s="18"/>
      <c r="B147" s="8"/>
      <c r="C147" s="29" t="s">
        <v>92</v>
      </c>
      <c r="D147" s="75"/>
    </row>
    <row r="148" spans="1:4">
      <c r="A148" s="60"/>
      <c r="B148" s="8"/>
      <c r="C148" s="29" t="s">
        <v>92</v>
      </c>
      <c r="D148" s="4"/>
    </row>
    <row r="149" spans="1:4" ht="13.5" thickBot="1">
      <c r="A149" s="37" t="s">
        <v>14</v>
      </c>
      <c r="B149" s="69">
        <f>+B7+B13+B77+B91+B94+B105+B145</f>
        <v>15115</v>
      </c>
      <c r="C149" s="38"/>
      <c r="D149" s="39"/>
    </row>
    <row r="150" spans="1:4">
      <c r="A150" s="256"/>
      <c r="B150" s="25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636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1588.77</v>
      </c>
      <c r="C13" s="20"/>
      <c r="D13" s="55"/>
    </row>
    <row r="14" spans="1:4" ht="24">
      <c r="A14" s="21" t="s">
        <v>21</v>
      </c>
      <c r="B14" s="8">
        <v>349.98</v>
      </c>
      <c r="C14" s="74" t="s">
        <v>637</v>
      </c>
      <c r="D14" s="58" t="s">
        <v>49</v>
      </c>
    </row>
    <row r="15" spans="1:4">
      <c r="A15" s="21"/>
      <c r="B15" s="8">
        <v>785.4</v>
      </c>
      <c r="C15" s="74" t="s">
        <v>638</v>
      </c>
      <c r="D15" s="58" t="s">
        <v>222</v>
      </c>
    </row>
    <row r="16" spans="1:4" ht="13.5" thickBot="1">
      <c r="A16" s="21"/>
      <c r="B16" s="8">
        <v>453.39</v>
      </c>
      <c r="C16" s="74" t="s">
        <v>639</v>
      </c>
      <c r="D16" s="58" t="s">
        <v>640</v>
      </c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140434000</v>
      </c>
      <c r="C77" s="20"/>
      <c r="D77" s="22"/>
    </row>
    <row r="78" spans="1:4">
      <c r="A78" s="21"/>
      <c r="B78" s="8">
        <v>123908000</v>
      </c>
      <c r="C78" s="29" t="s">
        <v>92</v>
      </c>
      <c r="D78" s="75" t="s">
        <v>641</v>
      </c>
    </row>
    <row r="79" spans="1:4">
      <c r="A79" s="21"/>
      <c r="B79" s="8">
        <v>16526000</v>
      </c>
      <c r="C79" s="29" t="s">
        <v>92</v>
      </c>
      <c r="D79" s="75" t="s">
        <v>641</v>
      </c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140435588.77000001</v>
      </c>
      <c r="C149" s="38"/>
      <c r="D149" s="39"/>
    </row>
    <row r="150" spans="1:4">
      <c r="A150" s="110"/>
      <c r="B150" s="11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625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58076.100000000006</v>
      </c>
      <c r="C13" s="20"/>
      <c r="D13" s="55"/>
    </row>
    <row r="14" spans="1:4" ht="24">
      <c r="A14" s="21" t="s">
        <v>21</v>
      </c>
      <c r="B14" s="8">
        <v>2335.5700000000002</v>
      </c>
      <c r="C14" s="74" t="s">
        <v>626</v>
      </c>
      <c r="D14" s="58" t="s">
        <v>627</v>
      </c>
    </row>
    <row r="15" spans="1:4">
      <c r="A15" s="21"/>
      <c r="B15" s="8">
        <f>41+53</f>
        <v>94</v>
      </c>
      <c r="C15" s="74" t="s">
        <v>628</v>
      </c>
      <c r="D15" s="58" t="s">
        <v>109</v>
      </c>
    </row>
    <row r="16" spans="1:4">
      <c r="A16" s="21"/>
      <c r="B16" s="8">
        <v>23775.32</v>
      </c>
      <c r="C16" s="74" t="s">
        <v>256</v>
      </c>
      <c r="D16" s="58" t="s">
        <v>629</v>
      </c>
    </row>
    <row r="17" spans="1:4">
      <c r="A17" s="21"/>
      <c r="B17" s="81">
        <v>3729.88</v>
      </c>
      <c r="C17" s="74" t="s">
        <v>256</v>
      </c>
      <c r="D17" s="58" t="s">
        <v>630</v>
      </c>
    </row>
    <row r="18" spans="1:4">
      <c r="A18" s="21"/>
      <c r="B18" s="8">
        <v>510.13</v>
      </c>
      <c r="C18" s="74" t="s">
        <v>631</v>
      </c>
      <c r="D18" s="58" t="s">
        <v>614</v>
      </c>
    </row>
    <row r="19" spans="1:4">
      <c r="A19" s="21"/>
      <c r="B19" s="8">
        <v>194.9</v>
      </c>
      <c r="C19" s="74" t="s">
        <v>26</v>
      </c>
      <c r="D19" s="58" t="s">
        <v>632</v>
      </c>
    </row>
    <row r="20" spans="1:4">
      <c r="A20" s="21"/>
      <c r="B20" s="8">
        <v>19887.900000000001</v>
      </c>
      <c r="C20" s="74" t="s">
        <v>633</v>
      </c>
      <c r="D20" s="58" t="s">
        <v>634</v>
      </c>
    </row>
    <row r="21" spans="1:4" ht="13.5" thickBot="1">
      <c r="A21" s="21"/>
      <c r="B21" s="8">
        <v>7548.4</v>
      </c>
      <c r="C21" s="74" t="s">
        <v>100</v>
      </c>
      <c r="D21" s="58" t="s">
        <v>101</v>
      </c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1253000</v>
      </c>
      <c r="C77" s="20"/>
      <c r="D77" s="22"/>
    </row>
    <row r="78" spans="1:4">
      <c r="A78" s="21"/>
      <c r="B78" s="8"/>
      <c r="C78" s="29"/>
      <c r="D78" s="75"/>
    </row>
    <row r="79" spans="1:4" ht="18.75" hidden="1" customHeight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>
        <v>1253000</v>
      </c>
      <c r="C148" s="3" t="s">
        <v>97</v>
      </c>
      <c r="D148" s="4" t="s">
        <v>635</v>
      </c>
    </row>
    <row r="149" spans="1:4" ht="13.5" thickBot="1">
      <c r="A149" s="37" t="s">
        <v>14</v>
      </c>
      <c r="B149" s="69">
        <f>+B7+B13+B77+B91+B94+B105+B145</f>
        <v>1311076.1000000001</v>
      </c>
      <c r="C149" s="38"/>
      <c r="D149" s="39"/>
    </row>
    <row r="150" spans="1:4">
      <c r="A150" s="109"/>
      <c r="B150" s="10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622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3752.1</v>
      </c>
      <c r="C13" s="20"/>
      <c r="D13" s="55"/>
    </row>
    <row r="14" spans="1:4">
      <c r="A14" s="21" t="s">
        <v>21</v>
      </c>
      <c r="B14" s="8">
        <v>1068.0999999999999</v>
      </c>
      <c r="C14" s="74" t="s">
        <v>110</v>
      </c>
      <c r="D14" s="58" t="s">
        <v>623</v>
      </c>
    </row>
    <row r="15" spans="1:4">
      <c r="A15" s="21"/>
      <c r="B15" s="8">
        <v>2684</v>
      </c>
      <c r="C15" s="74" t="s">
        <v>117</v>
      </c>
      <c r="D15" s="58" t="s">
        <v>624</v>
      </c>
    </row>
    <row r="16" spans="1:4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3752.1</v>
      </c>
      <c r="C149" s="38"/>
      <c r="D149" s="39"/>
    </row>
    <row r="150" spans="1:4">
      <c r="A150" s="109"/>
      <c r="B150" s="10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617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47133.07</v>
      </c>
      <c r="C13" s="20"/>
      <c r="D13" s="55"/>
    </row>
    <row r="14" spans="1:4">
      <c r="A14" s="21" t="s">
        <v>21</v>
      </c>
      <c r="B14" s="8">
        <v>127.57</v>
      </c>
      <c r="C14" s="74" t="s">
        <v>122</v>
      </c>
      <c r="D14" s="58" t="s">
        <v>367</v>
      </c>
    </row>
    <row r="15" spans="1:4">
      <c r="A15" s="21"/>
      <c r="B15" s="8">
        <v>5000</v>
      </c>
      <c r="C15" s="74" t="s">
        <v>618</v>
      </c>
      <c r="D15" s="58" t="s">
        <v>619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>
      <c r="A22" s="21"/>
      <c r="B22" s="8">
        <v>100</v>
      </c>
      <c r="C22" s="74" t="s">
        <v>181</v>
      </c>
      <c r="D22" s="58" t="s">
        <v>182</v>
      </c>
    </row>
    <row r="23" spans="1:4">
      <c r="A23" s="21"/>
      <c r="B23" s="8">
        <v>41905.5</v>
      </c>
      <c r="C23" s="74" t="s">
        <v>620</v>
      </c>
      <c r="D23" s="58" t="s">
        <v>621</v>
      </c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47133.07</v>
      </c>
      <c r="C149" s="38"/>
      <c r="D149" s="39"/>
    </row>
    <row r="150" spans="1:4">
      <c r="A150" s="107"/>
      <c r="B150" s="10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609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10167.81</v>
      </c>
      <c r="C13" s="20"/>
      <c r="D13" s="55"/>
    </row>
    <row r="14" spans="1:4">
      <c r="A14" s="21" t="s">
        <v>21</v>
      </c>
      <c r="B14" s="8">
        <v>9095.0300000000007</v>
      </c>
      <c r="C14" s="74" t="s">
        <v>44</v>
      </c>
      <c r="D14" s="58" t="s">
        <v>610</v>
      </c>
    </row>
    <row r="15" spans="1:4">
      <c r="A15" s="21"/>
      <c r="B15" s="8">
        <v>106.67</v>
      </c>
      <c r="C15" s="74" t="s">
        <v>122</v>
      </c>
      <c r="D15" s="58" t="s">
        <v>611</v>
      </c>
    </row>
    <row r="16" spans="1:4" ht="27" hidden="1" customHeight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t="24">
      <c r="A22" s="21"/>
      <c r="B22" s="8">
        <v>498.13</v>
      </c>
      <c r="C22" s="74" t="s">
        <v>612</v>
      </c>
      <c r="D22" s="58" t="s">
        <v>613</v>
      </c>
    </row>
    <row r="23" spans="1:4">
      <c r="A23" s="21"/>
      <c r="B23" s="8">
        <v>127.57</v>
      </c>
      <c r="C23" s="74" t="s">
        <v>122</v>
      </c>
      <c r="D23" s="58" t="s">
        <v>614</v>
      </c>
    </row>
    <row r="24" spans="1:4" ht="24">
      <c r="A24" s="21"/>
      <c r="B24" s="8">
        <v>340.41</v>
      </c>
      <c r="C24" s="74" t="s">
        <v>615</v>
      </c>
      <c r="D24" s="58" t="s">
        <v>616</v>
      </c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10167.81</v>
      </c>
      <c r="C149" s="38"/>
      <c r="D149" s="39"/>
    </row>
    <row r="150" spans="1:4">
      <c r="A150" s="107"/>
      <c r="B150" s="10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3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604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157423.44999999998</v>
      </c>
      <c r="C13" s="20"/>
      <c r="D13" s="55"/>
    </row>
    <row r="14" spans="1:4">
      <c r="A14" s="21" t="s">
        <v>21</v>
      </c>
      <c r="B14" s="8">
        <v>2390.61</v>
      </c>
      <c r="C14" s="74" t="s">
        <v>35</v>
      </c>
      <c r="D14" s="58" t="s">
        <v>164</v>
      </c>
    </row>
    <row r="15" spans="1:4">
      <c r="A15" s="21"/>
      <c r="B15" s="8">
        <v>1840.39</v>
      </c>
      <c r="C15" s="74" t="s">
        <v>118</v>
      </c>
      <c r="D15" s="58" t="s">
        <v>605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>
      <c r="A22" s="21"/>
      <c r="B22" s="8">
        <f>2184.79+1751.53</f>
        <v>3936.3199999999997</v>
      </c>
      <c r="C22" s="74" t="s">
        <v>261</v>
      </c>
      <c r="D22" s="58" t="s">
        <v>68</v>
      </c>
    </row>
    <row r="23" spans="1:4">
      <c r="A23" s="21"/>
      <c r="B23" s="8">
        <v>0.01</v>
      </c>
      <c r="C23" s="74" t="s">
        <v>602</v>
      </c>
      <c r="D23" s="58" t="s">
        <v>606</v>
      </c>
    </row>
    <row r="24" spans="1:4">
      <c r="A24" s="21"/>
      <c r="B24" s="8">
        <v>100</v>
      </c>
      <c r="C24" s="74" t="s">
        <v>181</v>
      </c>
      <c r="D24" s="58" t="s">
        <v>182</v>
      </c>
    </row>
    <row r="25" spans="1:4" ht="13.5" thickBot="1">
      <c r="A25" s="21"/>
      <c r="B25" s="8">
        <f>34357.08+4359.94+28810.2+81628.9</f>
        <v>149156.12</v>
      </c>
      <c r="C25" s="74" t="s">
        <v>95</v>
      </c>
      <c r="D25" s="58" t="s">
        <v>381</v>
      </c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13149000</v>
      </c>
      <c r="C77" s="20"/>
      <c r="D77" s="22"/>
    </row>
    <row r="78" spans="1:4">
      <c r="A78" s="21"/>
      <c r="B78" s="8">
        <v>12275000</v>
      </c>
      <c r="C78" s="29" t="s">
        <v>97</v>
      </c>
      <c r="D78" s="75" t="s">
        <v>607</v>
      </c>
    </row>
    <row r="79" spans="1:4">
      <c r="A79" s="21"/>
      <c r="B79" s="8">
        <v>874000</v>
      </c>
      <c r="C79" s="29" t="s">
        <v>97</v>
      </c>
      <c r="D79" s="75" t="s">
        <v>608</v>
      </c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13306423.449999999</v>
      </c>
      <c r="C149" s="38"/>
      <c r="D149" s="39"/>
    </row>
    <row r="150" spans="1:4">
      <c r="A150" s="107"/>
      <c r="B150" s="10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3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598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591795.4</v>
      </c>
      <c r="C13" s="20"/>
      <c r="D13" s="55"/>
    </row>
    <row r="14" spans="1:4">
      <c r="A14" s="21" t="s">
        <v>21</v>
      </c>
      <c r="B14" s="8">
        <v>78140.399999999994</v>
      </c>
      <c r="C14" s="74" t="s">
        <v>599</v>
      </c>
      <c r="D14" s="58" t="s">
        <v>600</v>
      </c>
    </row>
    <row r="15" spans="1:4">
      <c r="A15" s="21"/>
      <c r="B15" s="8">
        <v>77052.5</v>
      </c>
      <c r="C15" s="74" t="s">
        <v>148</v>
      </c>
      <c r="D15" s="58" t="s">
        <v>601</v>
      </c>
    </row>
    <row r="16" spans="1:4">
      <c r="A16" s="21"/>
      <c r="B16" s="8"/>
      <c r="C16" s="74" t="s">
        <v>148</v>
      </c>
      <c r="D16" s="58" t="s">
        <v>601</v>
      </c>
    </row>
    <row r="17" spans="1:4">
      <c r="A17" s="21"/>
      <c r="B17" s="81"/>
      <c r="C17" s="74" t="s">
        <v>148</v>
      </c>
      <c r="D17" s="58" t="s">
        <v>601</v>
      </c>
    </row>
    <row r="18" spans="1:4">
      <c r="A18" s="21"/>
      <c r="B18" s="8"/>
      <c r="C18" s="74" t="s">
        <v>148</v>
      </c>
      <c r="D18" s="58" t="s">
        <v>601</v>
      </c>
    </row>
    <row r="19" spans="1:4">
      <c r="A19" s="21"/>
      <c r="B19" s="8"/>
      <c r="C19" s="74" t="s">
        <v>148</v>
      </c>
      <c r="D19" s="58" t="s">
        <v>601</v>
      </c>
    </row>
    <row r="20" spans="1:4">
      <c r="A20" s="21"/>
      <c r="B20" s="8"/>
      <c r="C20" s="74" t="s">
        <v>148</v>
      </c>
      <c r="D20" s="58" t="s">
        <v>601</v>
      </c>
    </row>
    <row r="21" spans="1:4">
      <c r="A21" s="21"/>
      <c r="B21" s="8"/>
      <c r="C21" s="74" t="s">
        <v>148</v>
      </c>
      <c r="D21" s="58" t="s">
        <v>601</v>
      </c>
    </row>
    <row r="22" spans="1:4">
      <c r="A22" s="21"/>
      <c r="B22" s="8">
        <v>77052.5</v>
      </c>
      <c r="C22" s="74" t="s">
        <v>148</v>
      </c>
      <c r="D22" s="58" t="s">
        <v>601</v>
      </c>
    </row>
    <row r="23" spans="1:4">
      <c r="A23" s="21"/>
      <c r="B23" s="8">
        <v>359550</v>
      </c>
      <c r="C23" s="74" t="s">
        <v>602</v>
      </c>
      <c r="D23" s="58" t="s">
        <v>603</v>
      </c>
    </row>
    <row r="24" spans="1:4" ht="12" hidden="1" customHeight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591795.4</v>
      </c>
      <c r="C149" s="38"/>
      <c r="D149" s="39"/>
    </row>
    <row r="150" spans="1:4">
      <c r="A150" s="106"/>
      <c r="B150" s="10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3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1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583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SUM(B14:B30)</f>
        <v>154321.62</v>
      </c>
      <c r="C13" s="20"/>
      <c r="D13" s="55"/>
    </row>
    <row r="14" spans="1:4">
      <c r="A14" s="21" t="s">
        <v>21</v>
      </c>
      <c r="B14" s="8">
        <f>1855.58+1427.58+3863.62</f>
        <v>7146.78</v>
      </c>
      <c r="C14" s="74" t="s">
        <v>261</v>
      </c>
      <c r="D14" s="58" t="s">
        <v>68</v>
      </c>
    </row>
    <row r="15" spans="1:4">
      <c r="A15" s="21"/>
      <c r="B15" s="8">
        <v>2273.56</v>
      </c>
      <c r="C15" s="74" t="s">
        <v>584</v>
      </c>
      <c r="D15" s="58" t="s">
        <v>68</v>
      </c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/>
      <c r="C19" s="74"/>
      <c r="D19" s="58"/>
    </row>
    <row r="20" spans="1:4">
      <c r="A20" s="21"/>
      <c r="B20" s="8"/>
      <c r="C20" s="74"/>
      <c r="D20" s="58"/>
    </row>
    <row r="21" spans="1:4">
      <c r="A21" s="21"/>
      <c r="B21" s="8"/>
      <c r="C21" s="74"/>
      <c r="D21" s="58"/>
    </row>
    <row r="22" spans="1:4">
      <c r="A22" s="21"/>
      <c r="B22" s="8">
        <v>21054.38</v>
      </c>
      <c r="C22" s="74" t="s">
        <v>100</v>
      </c>
      <c r="D22" s="58" t="s">
        <v>585</v>
      </c>
    </row>
    <row r="23" spans="1:4">
      <c r="A23" s="21"/>
      <c r="B23" s="8">
        <v>5935.42</v>
      </c>
      <c r="C23" s="74" t="s">
        <v>100</v>
      </c>
      <c r="D23" s="58" t="s">
        <v>586</v>
      </c>
    </row>
    <row r="24" spans="1:4">
      <c r="A24" s="21"/>
      <c r="B24" s="8">
        <v>27414.26</v>
      </c>
      <c r="C24" s="74" t="s">
        <v>100</v>
      </c>
      <c r="D24" s="58" t="s">
        <v>587</v>
      </c>
    </row>
    <row r="25" spans="1:4">
      <c r="A25" s="21"/>
      <c r="B25" s="8">
        <v>6920.91</v>
      </c>
      <c r="C25" s="74" t="s">
        <v>100</v>
      </c>
      <c r="D25" s="58" t="s">
        <v>588</v>
      </c>
    </row>
    <row r="26" spans="1:4">
      <c r="A26" s="21"/>
      <c r="B26" s="108">
        <v>77356.570000000007</v>
      </c>
      <c r="C26" s="74" t="s">
        <v>110</v>
      </c>
      <c r="D26" s="58" t="s">
        <v>589</v>
      </c>
    </row>
    <row r="27" spans="1:4">
      <c r="A27" s="21"/>
      <c r="B27" s="8">
        <v>2000</v>
      </c>
      <c r="C27" s="74" t="s">
        <v>590</v>
      </c>
      <c r="D27" s="58" t="s">
        <v>591</v>
      </c>
    </row>
    <row r="28" spans="1:4" ht="24">
      <c r="A28" s="21"/>
      <c r="B28" s="8">
        <v>994.74</v>
      </c>
      <c r="C28" s="74" t="s">
        <v>592</v>
      </c>
      <c r="D28" s="58" t="s">
        <v>593</v>
      </c>
    </row>
    <row r="29" spans="1:4">
      <c r="A29" s="21"/>
      <c r="B29" s="8">
        <v>2995</v>
      </c>
      <c r="C29" s="74" t="s">
        <v>594</v>
      </c>
      <c r="D29" s="58" t="s">
        <v>595</v>
      </c>
    </row>
    <row r="30" spans="1:4">
      <c r="A30" s="21"/>
      <c r="B30" s="8">
        <v>230</v>
      </c>
      <c r="C30" s="74" t="s">
        <v>596</v>
      </c>
      <c r="D30" s="58" t="s">
        <v>597</v>
      </c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154321.62</v>
      </c>
      <c r="C149" s="38"/>
      <c r="D149" s="39"/>
    </row>
    <row r="150" spans="1:4">
      <c r="A150" s="106"/>
      <c r="B150" s="10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C156" sqref="C15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511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19849.740000000002</v>
      </c>
      <c r="C13" s="20"/>
      <c r="D13" s="55"/>
    </row>
    <row r="14" spans="1:4" ht="13.5" thickBot="1">
      <c r="A14" s="21" t="s">
        <v>21</v>
      </c>
      <c r="B14" s="8">
        <v>19849.740000000002</v>
      </c>
      <c r="C14" s="74" t="s">
        <v>133</v>
      </c>
      <c r="D14" s="58" t="s">
        <v>512</v>
      </c>
    </row>
    <row r="15" spans="1:4" ht="12" hidden="1" customHeight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20116527</v>
      </c>
      <c r="C77" s="20"/>
      <c r="D77" s="22"/>
    </row>
    <row r="78" spans="1:4">
      <c r="A78" s="21"/>
      <c r="B78" s="8">
        <v>3968000</v>
      </c>
      <c r="C78" s="29" t="s">
        <v>97</v>
      </c>
      <c r="D78" s="75" t="s">
        <v>513</v>
      </c>
    </row>
    <row r="79" spans="1:4">
      <c r="A79" s="21"/>
      <c r="B79" s="8">
        <v>197527</v>
      </c>
      <c r="C79" s="29" t="s">
        <v>97</v>
      </c>
      <c r="D79" s="75" t="s">
        <v>514</v>
      </c>
    </row>
    <row r="80" spans="1:4">
      <c r="A80" s="21"/>
      <c r="B80" s="8"/>
      <c r="C80" s="29" t="s">
        <v>97</v>
      </c>
      <c r="D80" s="75" t="s">
        <v>515</v>
      </c>
    </row>
    <row r="81" spans="1:4" hidden="1">
      <c r="A81" s="21"/>
      <c r="B81" s="8"/>
      <c r="C81" s="29" t="s">
        <v>97</v>
      </c>
      <c r="D81" s="75" t="s">
        <v>516</v>
      </c>
    </row>
    <row r="82" spans="1:4" hidden="1">
      <c r="A82" s="21"/>
      <c r="B82" s="8"/>
      <c r="C82" s="29" t="s">
        <v>97</v>
      </c>
      <c r="D82" s="75" t="s">
        <v>517</v>
      </c>
    </row>
    <row r="83" spans="1:4" hidden="1">
      <c r="A83" s="21"/>
      <c r="B83" s="57"/>
      <c r="C83" s="29" t="s">
        <v>97</v>
      </c>
      <c r="D83" s="75" t="s">
        <v>518</v>
      </c>
    </row>
    <row r="84" spans="1:4" hidden="1">
      <c r="A84" s="21"/>
      <c r="B84" s="32"/>
      <c r="C84" s="29" t="s">
        <v>97</v>
      </c>
      <c r="D84" s="75" t="s">
        <v>519</v>
      </c>
    </row>
    <row r="85" spans="1:4" hidden="1">
      <c r="A85" s="21"/>
      <c r="B85" s="32"/>
      <c r="C85" s="29" t="s">
        <v>97</v>
      </c>
      <c r="D85" s="75" t="s">
        <v>520</v>
      </c>
    </row>
    <row r="86" spans="1:4" hidden="1">
      <c r="A86" s="21"/>
      <c r="B86" s="32"/>
      <c r="C86" s="29" t="s">
        <v>97</v>
      </c>
      <c r="D86" s="75" t="s">
        <v>521</v>
      </c>
    </row>
    <row r="87" spans="1:4" hidden="1">
      <c r="A87" s="21"/>
      <c r="B87" s="32"/>
      <c r="C87" s="29" t="s">
        <v>97</v>
      </c>
      <c r="D87" s="75" t="s">
        <v>522</v>
      </c>
    </row>
    <row r="88" spans="1:4" hidden="1">
      <c r="A88" s="21"/>
      <c r="B88" s="32"/>
      <c r="C88" s="29" t="s">
        <v>97</v>
      </c>
      <c r="D88" s="75" t="s">
        <v>523</v>
      </c>
    </row>
    <row r="89" spans="1:4" hidden="1">
      <c r="A89" s="21"/>
      <c r="B89" s="32"/>
      <c r="C89" s="29" t="s">
        <v>97</v>
      </c>
      <c r="D89" s="75" t="s">
        <v>524</v>
      </c>
    </row>
    <row r="90" spans="1:4" hidden="1">
      <c r="A90" s="21"/>
      <c r="B90" s="32"/>
      <c r="C90" s="29" t="s">
        <v>97</v>
      </c>
      <c r="D90" s="75" t="s">
        <v>525</v>
      </c>
    </row>
    <row r="91" spans="1:4" hidden="1">
      <c r="A91" s="19" t="s">
        <v>8</v>
      </c>
      <c r="B91" s="23"/>
      <c r="C91" s="29" t="s">
        <v>97</v>
      </c>
      <c r="D91" s="75" t="s">
        <v>526</v>
      </c>
    </row>
    <row r="92" spans="1:4" hidden="1">
      <c r="A92" s="21" t="s">
        <v>9</v>
      </c>
      <c r="B92" s="8"/>
      <c r="C92" s="29" t="s">
        <v>97</v>
      </c>
      <c r="D92" s="75" t="s">
        <v>527</v>
      </c>
    </row>
    <row r="93" spans="1:4" hidden="1">
      <c r="A93" s="21"/>
      <c r="B93" s="8"/>
      <c r="C93" s="29" t="s">
        <v>97</v>
      </c>
      <c r="D93" s="75" t="s">
        <v>528</v>
      </c>
    </row>
    <row r="94" spans="1:4" ht="51" hidden="1">
      <c r="A94" s="19" t="s">
        <v>10</v>
      </c>
      <c r="B94" s="23"/>
      <c r="C94" s="29" t="s">
        <v>97</v>
      </c>
      <c r="D94" s="75" t="s">
        <v>529</v>
      </c>
    </row>
    <row r="95" spans="1:4" hidden="1">
      <c r="A95" s="21"/>
      <c r="B95" s="8"/>
      <c r="C95" s="29" t="s">
        <v>97</v>
      </c>
      <c r="D95" s="75" t="s">
        <v>530</v>
      </c>
    </row>
    <row r="96" spans="1:4" hidden="1">
      <c r="A96" s="21"/>
      <c r="B96" s="8"/>
      <c r="C96" s="29" t="s">
        <v>97</v>
      </c>
      <c r="D96" s="75" t="s">
        <v>531</v>
      </c>
    </row>
    <row r="97" spans="1:4" hidden="1">
      <c r="A97" s="21"/>
      <c r="B97" s="8"/>
      <c r="C97" s="29" t="s">
        <v>97</v>
      </c>
      <c r="D97" s="75" t="s">
        <v>532</v>
      </c>
    </row>
    <row r="98" spans="1:4" hidden="1">
      <c r="A98" s="21"/>
      <c r="B98" s="8"/>
      <c r="C98" s="29" t="s">
        <v>97</v>
      </c>
      <c r="D98" s="75" t="s">
        <v>533</v>
      </c>
    </row>
    <row r="99" spans="1:4" hidden="1">
      <c r="A99" s="21"/>
      <c r="B99" s="8"/>
      <c r="C99" s="29" t="s">
        <v>97</v>
      </c>
      <c r="D99" s="75" t="s">
        <v>534</v>
      </c>
    </row>
    <row r="100" spans="1:4" hidden="1">
      <c r="A100" s="21"/>
      <c r="B100" s="8"/>
      <c r="C100" s="29" t="s">
        <v>97</v>
      </c>
      <c r="D100" s="75" t="s">
        <v>535</v>
      </c>
    </row>
    <row r="101" spans="1:4" hidden="1">
      <c r="A101" s="21"/>
      <c r="B101" s="8"/>
      <c r="C101" s="29" t="s">
        <v>97</v>
      </c>
      <c r="D101" s="75" t="s">
        <v>536</v>
      </c>
    </row>
    <row r="102" spans="1:4" hidden="1">
      <c r="A102" s="21"/>
      <c r="B102" s="8"/>
      <c r="C102" s="29" t="s">
        <v>97</v>
      </c>
      <c r="D102" s="75" t="s">
        <v>537</v>
      </c>
    </row>
    <row r="103" spans="1:4" hidden="1">
      <c r="A103" s="21"/>
      <c r="B103" s="8"/>
      <c r="C103" s="29" t="s">
        <v>97</v>
      </c>
      <c r="D103" s="75" t="s">
        <v>538</v>
      </c>
    </row>
    <row r="104" spans="1:4" hidden="1">
      <c r="A104" s="21"/>
      <c r="B104" s="8"/>
      <c r="C104" s="29" t="s">
        <v>97</v>
      </c>
      <c r="D104" s="75" t="s">
        <v>539</v>
      </c>
    </row>
    <row r="105" spans="1:4" ht="38.25" hidden="1">
      <c r="A105" s="19" t="s">
        <v>11</v>
      </c>
      <c r="B105" s="23"/>
      <c r="C105" s="29" t="s">
        <v>97</v>
      </c>
      <c r="D105" s="75" t="s">
        <v>540</v>
      </c>
    </row>
    <row r="106" spans="1:4" ht="25.5" hidden="1">
      <c r="A106" s="21" t="s">
        <v>12</v>
      </c>
      <c r="B106" s="23"/>
      <c r="C106" s="29" t="s">
        <v>97</v>
      </c>
      <c r="D106" s="75" t="s">
        <v>541</v>
      </c>
    </row>
    <row r="107" spans="1:4" hidden="1">
      <c r="A107" s="21" t="s">
        <v>27</v>
      </c>
      <c r="B107" s="8"/>
      <c r="C107" s="29" t="s">
        <v>97</v>
      </c>
      <c r="D107" s="75" t="s">
        <v>542</v>
      </c>
    </row>
    <row r="108" spans="1:4" hidden="1">
      <c r="A108" s="59"/>
      <c r="B108" s="8"/>
      <c r="C108" s="29" t="s">
        <v>97</v>
      </c>
      <c r="D108" s="75" t="s">
        <v>543</v>
      </c>
    </row>
    <row r="109" spans="1:4" hidden="1">
      <c r="A109" s="44"/>
      <c r="B109" s="8"/>
      <c r="C109" s="29" t="s">
        <v>97</v>
      </c>
      <c r="D109" s="75" t="s">
        <v>544</v>
      </c>
    </row>
    <row r="110" spans="1:4" hidden="1">
      <c r="A110" s="21"/>
      <c r="B110" s="8"/>
      <c r="C110" s="29" t="s">
        <v>97</v>
      </c>
      <c r="D110" s="75" t="s">
        <v>545</v>
      </c>
    </row>
    <row r="111" spans="1:4" hidden="1">
      <c r="A111" s="61"/>
      <c r="B111" s="8"/>
      <c r="C111" s="29" t="s">
        <v>97</v>
      </c>
      <c r="D111" s="75" t="s">
        <v>546</v>
      </c>
    </row>
    <row r="112" spans="1:4" hidden="1">
      <c r="A112" s="61"/>
      <c r="B112" s="46"/>
      <c r="C112" s="29" t="s">
        <v>97</v>
      </c>
      <c r="D112" s="75" t="s">
        <v>547</v>
      </c>
    </row>
    <row r="113" spans="1:4" hidden="1">
      <c r="A113" s="61"/>
      <c r="B113" s="46"/>
      <c r="C113" s="29" t="s">
        <v>97</v>
      </c>
      <c r="D113" s="75" t="s">
        <v>548</v>
      </c>
    </row>
    <row r="114" spans="1:4" hidden="1">
      <c r="A114" s="61"/>
      <c r="B114" s="46"/>
      <c r="C114" s="29" t="s">
        <v>97</v>
      </c>
      <c r="D114" s="75" t="s">
        <v>549</v>
      </c>
    </row>
    <row r="115" spans="1:4" hidden="1">
      <c r="A115" s="61"/>
      <c r="B115" s="46"/>
      <c r="C115" s="29" t="s">
        <v>97</v>
      </c>
      <c r="D115" s="75" t="s">
        <v>550</v>
      </c>
    </row>
    <row r="116" spans="1:4" hidden="1">
      <c r="A116" s="21"/>
      <c r="B116" s="46"/>
      <c r="C116" s="29" t="s">
        <v>97</v>
      </c>
      <c r="D116" s="75" t="s">
        <v>551</v>
      </c>
    </row>
    <row r="117" spans="1:4" hidden="1">
      <c r="A117" s="21"/>
      <c r="B117" s="46"/>
      <c r="C117" s="29" t="s">
        <v>97</v>
      </c>
      <c r="D117" s="75" t="s">
        <v>552</v>
      </c>
    </row>
    <row r="118" spans="1:4" hidden="1">
      <c r="A118" s="21"/>
      <c r="B118" s="48"/>
      <c r="C118" s="29" t="s">
        <v>97</v>
      </c>
      <c r="D118" s="75" t="s">
        <v>553</v>
      </c>
    </row>
    <row r="119" spans="1:4" hidden="1">
      <c r="A119" s="21"/>
      <c r="B119" s="49"/>
      <c r="C119" s="29" t="s">
        <v>97</v>
      </c>
      <c r="D119" s="75" t="s">
        <v>554</v>
      </c>
    </row>
    <row r="120" spans="1:4" hidden="1">
      <c r="A120" s="21"/>
      <c r="B120" s="51"/>
      <c r="C120" s="29" t="s">
        <v>97</v>
      </c>
      <c r="D120" s="75" t="s">
        <v>555</v>
      </c>
    </row>
    <row r="121" spans="1:4" hidden="1">
      <c r="A121" s="21"/>
      <c r="B121" s="51"/>
      <c r="C121" s="29" t="s">
        <v>97</v>
      </c>
      <c r="D121" s="75" t="s">
        <v>556</v>
      </c>
    </row>
    <row r="122" spans="1:4" hidden="1">
      <c r="A122" s="21"/>
      <c r="B122" s="51"/>
      <c r="C122" s="29" t="s">
        <v>97</v>
      </c>
      <c r="D122" s="75" t="s">
        <v>557</v>
      </c>
    </row>
    <row r="123" spans="1:4" hidden="1">
      <c r="A123" s="21"/>
      <c r="B123" s="51"/>
      <c r="C123" s="29" t="s">
        <v>97</v>
      </c>
      <c r="D123" s="75" t="s">
        <v>558</v>
      </c>
    </row>
    <row r="124" spans="1:4" hidden="1">
      <c r="A124" s="21"/>
      <c r="B124" s="51"/>
      <c r="C124" s="29" t="s">
        <v>97</v>
      </c>
      <c r="D124" s="75" t="s">
        <v>559</v>
      </c>
    </row>
    <row r="125" spans="1:4" hidden="1">
      <c r="A125" s="21"/>
      <c r="B125" s="51"/>
      <c r="C125" s="29" t="s">
        <v>97</v>
      </c>
      <c r="D125" s="75" t="s">
        <v>560</v>
      </c>
    </row>
    <row r="126" spans="1:4" hidden="1">
      <c r="A126" s="21"/>
      <c r="B126" s="51"/>
      <c r="C126" s="29" t="s">
        <v>97</v>
      </c>
      <c r="D126" s="75" t="s">
        <v>561</v>
      </c>
    </row>
    <row r="127" spans="1:4" hidden="1">
      <c r="A127" s="21"/>
      <c r="B127" s="51"/>
      <c r="C127" s="29" t="s">
        <v>97</v>
      </c>
      <c r="D127" s="75" t="s">
        <v>562</v>
      </c>
    </row>
    <row r="128" spans="1:4" hidden="1">
      <c r="A128" s="21"/>
      <c r="B128" s="51"/>
      <c r="C128" s="29" t="s">
        <v>97</v>
      </c>
      <c r="D128" s="75" t="s">
        <v>563</v>
      </c>
    </row>
    <row r="129" spans="1:4" hidden="1">
      <c r="A129" s="21"/>
      <c r="B129" s="51"/>
      <c r="C129" s="29" t="s">
        <v>97</v>
      </c>
      <c r="D129" s="75" t="s">
        <v>564</v>
      </c>
    </row>
    <row r="130" spans="1:4" hidden="1">
      <c r="A130" s="21"/>
      <c r="B130" s="51"/>
      <c r="C130" s="29" t="s">
        <v>97</v>
      </c>
      <c r="D130" s="75" t="s">
        <v>565</v>
      </c>
    </row>
    <row r="131" spans="1:4" hidden="1">
      <c r="A131" s="21"/>
      <c r="B131" s="51"/>
      <c r="C131" s="29" t="s">
        <v>97</v>
      </c>
      <c r="D131" s="75" t="s">
        <v>566</v>
      </c>
    </row>
    <row r="132" spans="1:4" hidden="1">
      <c r="A132" s="21"/>
      <c r="B132" s="51"/>
      <c r="C132" s="29" t="s">
        <v>97</v>
      </c>
      <c r="D132" s="75" t="s">
        <v>567</v>
      </c>
    </row>
    <row r="133" spans="1:4" hidden="1">
      <c r="A133" s="21"/>
      <c r="B133" s="51"/>
      <c r="C133" s="29" t="s">
        <v>97</v>
      </c>
      <c r="D133" s="75" t="s">
        <v>568</v>
      </c>
    </row>
    <row r="134" spans="1:4" hidden="1">
      <c r="A134" s="21"/>
      <c r="B134" s="51"/>
      <c r="C134" s="29" t="s">
        <v>97</v>
      </c>
      <c r="D134" s="75" t="s">
        <v>569</v>
      </c>
    </row>
    <row r="135" spans="1:4" hidden="1">
      <c r="A135" s="21"/>
      <c r="B135" s="51"/>
      <c r="C135" s="29" t="s">
        <v>97</v>
      </c>
      <c r="D135" s="75" t="s">
        <v>570</v>
      </c>
    </row>
    <row r="136" spans="1:4" hidden="1">
      <c r="A136" s="21"/>
      <c r="B136" s="51"/>
      <c r="C136" s="29" t="s">
        <v>97</v>
      </c>
      <c r="D136" s="75" t="s">
        <v>571</v>
      </c>
    </row>
    <row r="137" spans="1:4" hidden="1">
      <c r="A137" s="21"/>
      <c r="B137" s="51"/>
      <c r="C137" s="29" t="s">
        <v>97</v>
      </c>
      <c r="D137" s="75" t="s">
        <v>572</v>
      </c>
    </row>
    <row r="138" spans="1:4" hidden="1">
      <c r="A138" s="21"/>
      <c r="B138" s="51"/>
      <c r="C138" s="29" t="s">
        <v>97</v>
      </c>
      <c r="D138" s="75" t="s">
        <v>573</v>
      </c>
    </row>
    <row r="139" spans="1:4" hidden="1">
      <c r="A139" s="53"/>
      <c r="B139" s="43"/>
      <c r="C139" s="29" t="s">
        <v>97</v>
      </c>
      <c r="D139" s="75" t="s">
        <v>574</v>
      </c>
    </row>
    <row r="140" spans="1:4" ht="15" hidden="1">
      <c r="A140" s="33"/>
      <c r="B140" s="103"/>
      <c r="C140" s="29" t="s">
        <v>97</v>
      </c>
      <c r="D140" s="75" t="s">
        <v>575</v>
      </c>
    </row>
    <row r="141" spans="1:4" ht="15" hidden="1">
      <c r="A141" s="33"/>
      <c r="B141" s="103"/>
      <c r="C141" s="29" t="s">
        <v>97</v>
      </c>
      <c r="D141" s="75" t="s">
        <v>576</v>
      </c>
    </row>
    <row r="142" spans="1:4" ht="15" hidden="1">
      <c r="A142" s="33"/>
      <c r="B142" s="103"/>
      <c r="C142" s="29" t="s">
        <v>97</v>
      </c>
      <c r="D142" s="75" t="s">
        <v>577</v>
      </c>
    </row>
    <row r="143" spans="1:4" ht="15" hidden="1">
      <c r="A143" s="33"/>
      <c r="B143" s="103"/>
      <c r="C143" s="29" t="s">
        <v>97</v>
      </c>
      <c r="D143" s="75" t="s">
        <v>578</v>
      </c>
    </row>
    <row r="144" spans="1:4" ht="15" hidden="1">
      <c r="A144" s="33"/>
      <c r="B144" s="103"/>
      <c r="C144" s="29" t="s">
        <v>97</v>
      </c>
      <c r="D144" s="75" t="s">
        <v>579</v>
      </c>
    </row>
    <row r="145" spans="1:4">
      <c r="A145" s="21" t="s">
        <v>13</v>
      </c>
      <c r="B145" s="8"/>
      <c r="C145" s="29" t="s">
        <v>97</v>
      </c>
      <c r="D145" s="75" t="s">
        <v>580</v>
      </c>
    </row>
    <row r="146" spans="1:4">
      <c r="A146" s="21"/>
      <c r="B146" s="8"/>
      <c r="C146" s="29" t="s">
        <v>97</v>
      </c>
      <c r="D146" s="75" t="s">
        <v>581</v>
      </c>
    </row>
    <row r="147" spans="1:4">
      <c r="A147" s="18"/>
      <c r="B147" s="8">
        <v>15951000</v>
      </c>
      <c r="C147" s="29" t="s">
        <v>97</v>
      </c>
      <c r="D147" s="75" t="s">
        <v>582</v>
      </c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20136376.739999998</v>
      </c>
      <c r="C149" s="38"/>
      <c r="D149" s="39"/>
    </row>
    <row r="150" spans="1:4">
      <c r="A150" s="106"/>
      <c r="B150" s="10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508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61356.149999999994</v>
      </c>
      <c r="C13" s="20"/>
      <c r="D13" s="55"/>
    </row>
    <row r="14" spans="1:4" ht="24">
      <c r="A14" s="21" t="s">
        <v>21</v>
      </c>
      <c r="B14" s="8">
        <f>2081.2+1346.61+4498.98</f>
        <v>7926.7899999999991</v>
      </c>
      <c r="C14" s="74" t="s">
        <v>312</v>
      </c>
      <c r="D14" s="58" t="s">
        <v>509</v>
      </c>
    </row>
    <row r="15" spans="1:4">
      <c r="A15" s="21"/>
      <c r="B15" s="8">
        <f>2322.75+2326.68+1129.07</f>
        <v>5778.5</v>
      </c>
      <c r="C15" s="74" t="s">
        <v>476</v>
      </c>
      <c r="D15" s="58" t="s">
        <v>509</v>
      </c>
    </row>
    <row r="16" spans="1:4">
      <c r="A16" s="21"/>
      <c r="B16" s="8">
        <v>5301.66</v>
      </c>
      <c r="C16" s="74" t="s">
        <v>261</v>
      </c>
      <c r="D16" s="58" t="s">
        <v>509</v>
      </c>
    </row>
    <row r="17" spans="1:4">
      <c r="A17" s="21"/>
      <c r="B17" s="81">
        <v>2211.1999999999998</v>
      </c>
      <c r="C17" s="74" t="s">
        <v>510</v>
      </c>
      <c r="D17" s="58" t="s">
        <v>509</v>
      </c>
    </row>
    <row r="18" spans="1:4">
      <c r="A18" s="21"/>
      <c r="B18" s="8">
        <v>40138</v>
      </c>
      <c r="C18" s="74" t="s">
        <v>117</v>
      </c>
      <c r="D18" s="58" t="s">
        <v>105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61356.149999999994</v>
      </c>
      <c r="C149" s="38"/>
      <c r="D149" s="39"/>
    </row>
    <row r="150" spans="1:4">
      <c r="A150" s="106"/>
      <c r="B150" s="10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3.5703125" customWidth="1"/>
    <col min="2" max="2" width="16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1283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 ht="25.5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SUM(B14:B49)</f>
        <v>90828.51</v>
      </c>
      <c r="C13" s="20"/>
      <c r="D13" s="55"/>
    </row>
    <row r="14" spans="1:4">
      <c r="A14" s="21" t="s">
        <v>21</v>
      </c>
      <c r="B14" s="8">
        <v>71860.77</v>
      </c>
      <c r="C14" s="74" t="s">
        <v>1284</v>
      </c>
      <c r="D14" s="58" t="s">
        <v>1285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v>8192.3700000000008</v>
      </c>
      <c r="C19" s="74" t="s">
        <v>44</v>
      </c>
      <c r="D19" s="58" t="s">
        <v>1286</v>
      </c>
    </row>
    <row r="20" spans="1:4">
      <c r="A20" s="21"/>
      <c r="B20" s="8">
        <v>853.45</v>
      </c>
      <c r="C20" s="74" t="s">
        <v>631</v>
      </c>
      <c r="D20" s="58" t="s">
        <v>614</v>
      </c>
    </row>
    <row r="21" spans="1:4">
      <c r="A21" s="21"/>
      <c r="B21" s="8">
        <v>1963.5</v>
      </c>
      <c r="C21" s="74" t="s">
        <v>32</v>
      </c>
      <c r="D21" s="58" t="s">
        <v>669</v>
      </c>
    </row>
    <row r="22" spans="1:4">
      <c r="A22" s="21"/>
      <c r="B22" s="8">
        <v>480.3</v>
      </c>
      <c r="C22" s="74" t="s">
        <v>1287</v>
      </c>
      <c r="D22" s="58" t="s">
        <v>1288</v>
      </c>
    </row>
    <row r="23" spans="1:4">
      <c r="A23" s="21"/>
      <c r="B23" s="8">
        <v>3069.13</v>
      </c>
      <c r="C23" s="74" t="s">
        <v>152</v>
      </c>
      <c r="D23" s="58" t="s">
        <v>202</v>
      </c>
    </row>
    <row r="24" spans="1:4">
      <c r="A24" s="21"/>
      <c r="B24" s="8">
        <v>1010.31</v>
      </c>
      <c r="C24" s="74" t="s">
        <v>1191</v>
      </c>
      <c r="D24" s="58" t="s">
        <v>1289</v>
      </c>
    </row>
    <row r="25" spans="1:4">
      <c r="A25" s="21"/>
      <c r="B25" s="8"/>
      <c r="C25" s="74"/>
      <c r="D25" s="58"/>
    </row>
    <row r="26" spans="1:4">
      <c r="A26" s="21"/>
      <c r="B26" s="108"/>
      <c r="C26" s="74"/>
      <c r="D26" s="58"/>
    </row>
    <row r="27" spans="1:4">
      <c r="A27" s="21"/>
      <c r="B27" s="8"/>
      <c r="C27" s="74"/>
      <c r="D27" s="58"/>
    </row>
    <row r="28" spans="1:4">
      <c r="A28" s="21"/>
      <c r="B28" s="8"/>
      <c r="C28" s="74"/>
      <c r="D28" s="58"/>
    </row>
    <row r="29" spans="1:4">
      <c r="A29" s="21"/>
      <c r="B29" s="8"/>
      <c r="C29" s="74"/>
      <c r="D29" s="58"/>
    </row>
    <row r="30" spans="1:4">
      <c r="A30" s="21"/>
      <c r="B30" s="8"/>
      <c r="C30" s="74"/>
      <c r="D30" s="58"/>
    </row>
    <row r="31" spans="1:4">
      <c r="A31" s="21"/>
      <c r="B31" s="8">
        <v>3298.68</v>
      </c>
      <c r="C31" s="74" t="s">
        <v>699</v>
      </c>
      <c r="D31" s="58" t="s">
        <v>1290</v>
      </c>
    </row>
    <row r="32" spans="1:4">
      <c r="A32" s="21"/>
      <c r="B32" s="8">
        <v>100</v>
      </c>
      <c r="C32" s="74" t="s">
        <v>181</v>
      </c>
      <c r="D32" s="58" t="s">
        <v>1291</v>
      </c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1151000</v>
      </c>
      <c r="C77" s="20"/>
      <c r="D77" s="22"/>
    </row>
    <row r="78" spans="1:4">
      <c r="A78" s="21"/>
      <c r="B78" s="8">
        <v>1083000</v>
      </c>
      <c r="C78" s="29" t="s">
        <v>92</v>
      </c>
      <c r="D78" s="75" t="s">
        <v>1282</v>
      </c>
    </row>
    <row r="79" spans="1:4">
      <c r="A79" s="21"/>
      <c r="B79" s="8">
        <v>68000</v>
      </c>
      <c r="C79" s="29" t="s">
        <v>92</v>
      </c>
      <c r="D79" s="75" t="s">
        <v>1282</v>
      </c>
    </row>
    <row r="80" spans="1:4">
      <c r="A80" s="21"/>
      <c r="B80" s="8"/>
      <c r="C80" s="29"/>
      <c r="D80" s="75"/>
    </row>
    <row r="81" spans="1:4">
      <c r="A81" s="21"/>
      <c r="B81" s="8"/>
      <c r="C81" s="29"/>
      <c r="D81" s="75"/>
    </row>
    <row r="82" spans="1:4">
      <c r="A82" s="21"/>
      <c r="B82" s="8"/>
      <c r="C82" s="29"/>
      <c r="D82" s="75"/>
    </row>
    <row r="83" spans="1:4">
      <c r="A83" s="21"/>
      <c r="B83" s="57"/>
      <c r="C83" s="29"/>
      <c r="D83" s="75"/>
    </row>
    <row r="84" spans="1:4" hidden="1">
      <c r="A84" s="21"/>
      <c r="B84" s="32"/>
      <c r="C84" s="29" t="s">
        <v>92</v>
      </c>
      <c r="D84" s="75"/>
    </row>
    <row r="85" spans="1:4" hidden="1">
      <c r="A85" s="21"/>
      <c r="B85" s="32"/>
      <c r="C85" s="29" t="s">
        <v>92</v>
      </c>
      <c r="D85" s="75"/>
    </row>
    <row r="86" spans="1:4" hidden="1">
      <c r="A86" s="21"/>
      <c r="B86" s="32"/>
      <c r="C86" s="29" t="s">
        <v>92</v>
      </c>
      <c r="D86" s="75"/>
    </row>
    <row r="87" spans="1:4" hidden="1">
      <c r="A87" s="21"/>
      <c r="B87" s="32"/>
      <c r="C87" s="29" t="s">
        <v>92</v>
      </c>
      <c r="D87" s="75"/>
    </row>
    <row r="88" spans="1:4" hidden="1">
      <c r="A88" s="21"/>
      <c r="B88" s="32"/>
      <c r="C88" s="29" t="s">
        <v>92</v>
      </c>
      <c r="D88" s="75"/>
    </row>
    <row r="89" spans="1:4" hidden="1">
      <c r="A89" s="21"/>
      <c r="B89" s="32"/>
      <c r="C89" s="29" t="s">
        <v>92</v>
      </c>
      <c r="D89" s="75"/>
    </row>
    <row r="90" spans="1:4" hidden="1">
      <c r="A90" s="21"/>
      <c r="B90" s="32"/>
      <c r="C90" s="29" t="s">
        <v>92</v>
      </c>
      <c r="D90" s="75"/>
    </row>
    <row r="91" spans="1:4" hidden="1">
      <c r="A91" s="19" t="s">
        <v>8</v>
      </c>
      <c r="B91" s="23"/>
      <c r="C91" s="29" t="s">
        <v>92</v>
      </c>
      <c r="D91" s="75"/>
    </row>
    <row r="92" spans="1:4" hidden="1">
      <c r="A92" s="21" t="s">
        <v>9</v>
      </c>
      <c r="B92" s="8"/>
      <c r="C92" s="29" t="s">
        <v>92</v>
      </c>
      <c r="D92" s="75"/>
    </row>
    <row r="93" spans="1:4" hidden="1">
      <c r="A93" s="21"/>
      <c r="B93" s="8"/>
      <c r="C93" s="29" t="s">
        <v>92</v>
      </c>
      <c r="D93" s="75"/>
    </row>
    <row r="94" spans="1:4" ht="51" hidden="1">
      <c r="A94" s="19" t="s">
        <v>10</v>
      </c>
      <c r="B94" s="23"/>
      <c r="C94" s="29" t="s">
        <v>92</v>
      </c>
      <c r="D94" s="75"/>
    </row>
    <row r="95" spans="1:4" hidden="1">
      <c r="A95" s="21"/>
      <c r="B95" s="8"/>
      <c r="C95" s="29" t="s">
        <v>92</v>
      </c>
      <c r="D95" s="75"/>
    </row>
    <row r="96" spans="1:4" hidden="1">
      <c r="A96" s="21"/>
      <c r="B96" s="8"/>
      <c r="C96" s="29" t="s">
        <v>92</v>
      </c>
      <c r="D96" s="75"/>
    </row>
    <row r="97" spans="1:4" hidden="1">
      <c r="A97" s="21"/>
      <c r="B97" s="8"/>
      <c r="C97" s="29" t="s">
        <v>92</v>
      </c>
      <c r="D97" s="75"/>
    </row>
    <row r="98" spans="1:4" hidden="1">
      <c r="A98" s="21"/>
      <c r="B98" s="8"/>
      <c r="C98" s="29" t="s">
        <v>92</v>
      </c>
      <c r="D98" s="75"/>
    </row>
    <row r="99" spans="1:4" hidden="1">
      <c r="A99" s="21"/>
      <c r="B99" s="8"/>
      <c r="C99" s="29" t="s">
        <v>92</v>
      </c>
      <c r="D99" s="75"/>
    </row>
    <row r="100" spans="1:4" hidden="1">
      <c r="A100" s="21"/>
      <c r="B100" s="8"/>
      <c r="C100" s="29" t="s">
        <v>92</v>
      </c>
      <c r="D100" s="75"/>
    </row>
    <row r="101" spans="1:4" hidden="1">
      <c r="A101" s="21"/>
      <c r="B101" s="8"/>
      <c r="C101" s="29" t="s">
        <v>92</v>
      </c>
      <c r="D101" s="75"/>
    </row>
    <row r="102" spans="1:4" hidden="1">
      <c r="A102" s="21"/>
      <c r="B102" s="8"/>
      <c r="C102" s="29" t="s">
        <v>92</v>
      </c>
      <c r="D102" s="75"/>
    </row>
    <row r="103" spans="1:4" hidden="1">
      <c r="A103" s="21"/>
      <c r="B103" s="8"/>
      <c r="C103" s="29" t="s">
        <v>92</v>
      </c>
      <c r="D103" s="75"/>
    </row>
    <row r="104" spans="1:4" hidden="1">
      <c r="A104" s="21"/>
      <c r="B104" s="8"/>
      <c r="C104" s="29" t="s">
        <v>92</v>
      </c>
      <c r="D104" s="75"/>
    </row>
    <row r="105" spans="1:4" ht="38.25" hidden="1">
      <c r="A105" s="19" t="s">
        <v>11</v>
      </c>
      <c r="B105" s="23"/>
      <c r="C105" s="29" t="s">
        <v>92</v>
      </c>
      <c r="D105" s="75"/>
    </row>
    <row r="106" spans="1:4" ht="38.25" hidden="1">
      <c r="A106" s="21" t="s">
        <v>12</v>
      </c>
      <c r="B106" s="23"/>
      <c r="C106" s="29" t="s">
        <v>92</v>
      </c>
      <c r="D106" s="75"/>
    </row>
    <row r="107" spans="1:4" hidden="1">
      <c r="A107" s="21" t="s">
        <v>27</v>
      </c>
      <c r="B107" s="8"/>
      <c r="C107" s="29" t="s">
        <v>92</v>
      </c>
      <c r="D107" s="75"/>
    </row>
    <row r="108" spans="1:4" hidden="1">
      <c r="A108" s="59"/>
      <c r="B108" s="8"/>
      <c r="C108" s="29" t="s">
        <v>92</v>
      </c>
      <c r="D108" s="75"/>
    </row>
    <row r="109" spans="1:4" hidden="1">
      <c r="A109" s="44"/>
      <c r="B109" s="8"/>
      <c r="C109" s="29" t="s">
        <v>92</v>
      </c>
      <c r="D109" s="75"/>
    </row>
    <row r="110" spans="1:4" hidden="1">
      <c r="A110" s="21"/>
      <c r="B110" s="8"/>
      <c r="C110" s="29" t="s">
        <v>92</v>
      </c>
      <c r="D110" s="75"/>
    </row>
    <row r="111" spans="1:4" hidden="1">
      <c r="A111" s="61"/>
      <c r="B111" s="8"/>
      <c r="C111" s="29" t="s">
        <v>92</v>
      </c>
      <c r="D111" s="75"/>
    </row>
    <row r="112" spans="1:4" hidden="1">
      <c r="A112" s="61"/>
      <c r="B112" s="46"/>
      <c r="C112" s="29" t="s">
        <v>92</v>
      </c>
      <c r="D112" s="75"/>
    </row>
    <row r="113" spans="1:4" hidden="1">
      <c r="A113" s="61"/>
      <c r="B113" s="46"/>
      <c r="C113" s="29" t="s">
        <v>92</v>
      </c>
      <c r="D113" s="75"/>
    </row>
    <row r="114" spans="1:4" hidden="1">
      <c r="A114" s="61"/>
      <c r="B114" s="46"/>
      <c r="C114" s="29" t="s">
        <v>92</v>
      </c>
      <c r="D114" s="75"/>
    </row>
    <row r="115" spans="1:4" hidden="1">
      <c r="A115" s="61"/>
      <c r="B115" s="46"/>
      <c r="C115" s="29" t="s">
        <v>92</v>
      </c>
      <c r="D115" s="75"/>
    </row>
    <row r="116" spans="1:4" hidden="1">
      <c r="A116" s="21"/>
      <c r="B116" s="46"/>
      <c r="C116" s="29" t="s">
        <v>92</v>
      </c>
      <c r="D116" s="75"/>
    </row>
    <row r="117" spans="1:4" hidden="1">
      <c r="A117" s="21"/>
      <c r="B117" s="46"/>
      <c r="C117" s="29" t="s">
        <v>92</v>
      </c>
      <c r="D117" s="75"/>
    </row>
    <row r="118" spans="1:4" hidden="1">
      <c r="A118" s="21"/>
      <c r="B118" s="48"/>
      <c r="C118" s="29" t="s">
        <v>92</v>
      </c>
      <c r="D118" s="75"/>
    </row>
    <row r="119" spans="1:4" hidden="1">
      <c r="A119" s="21"/>
      <c r="B119" s="49"/>
      <c r="C119" s="29" t="s">
        <v>92</v>
      </c>
      <c r="D119" s="75"/>
    </row>
    <row r="120" spans="1:4" hidden="1">
      <c r="A120" s="21"/>
      <c r="B120" s="51"/>
      <c r="C120" s="29" t="s">
        <v>92</v>
      </c>
      <c r="D120" s="75"/>
    </row>
    <row r="121" spans="1:4" hidden="1">
      <c r="A121" s="21"/>
      <c r="B121" s="51"/>
      <c r="C121" s="29" t="s">
        <v>92</v>
      </c>
      <c r="D121" s="75"/>
    </row>
    <row r="122" spans="1:4" hidden="1">
      <c r="A122" s="21"/>
      <c r="B122" s="51"/>
      <c r="C122" s="29" t="s">
        <v>92</v>
      </c>
      <c r="D122" s="75"/>
    </row>
    <row r="123" spans="1:4" hidden="1">
      <c r="A123" s="21"/>
      <c r="B123" s="51"/>
      <c r="C123" s="29" t="s">
        <v>92</v>
      </c>
      <c r="D123" s="75"/>
    </row>
    <row r="124" spans="1:4" hidden="1">
      <c r="A124" s="21"/>
      <c r="B124" s="51"/>
      <c r="C124" s="29" t="s">
        <v>92</v>
      </c>
      <c r="D124" s="75"/>
    </row>
    <row r="125" spans="1:4" hidden="1">
      <c r="A125" s="21"/>
      <c r="B125" s="51"/>
      <c r="C125" s="29" t="s">
        <v>92</v>
      </c>
      <c r="D125" s="75"/>
    </row>
    <row r="126" spans="1:4" hidden="1">
      <c r="A126" s="21"/>
      <c r="B126" s="51"/>
      <c r="C126" s="29" t="s">
        <v>92</v>
      </c>
      <c r="D126" s="75"/>
    </row>
    <row r="127" spans="1:4" hidden="1">
      <c r="A127" s="21"/>
      <c r="B127" s="51"/>
      <c r="C127" s="29" t="s">
        <v>92</v>
      </c>
      <c r="D127" s="75"/>
    </row>
    <row r="128" spans="1:4" hidden="1">
      <c r="A128" s="21"/>
      <c r="B128" s="51"/>
      <c r="C128" s="29" t="s">
        <v>92</v>
      </c>
      <c r="D128" s="75"/>
    </row>
    <row r="129" spans="1:4" hidden="1">
      <c r="A129" s="21"/>
      <c r="B129" s="51"/>
      <c r="C129" s="29" t="s">
        <v>92</v>
      </c>
      <c r="D129" s="75"/>
    </row>
    <row r="130" spans="1:4" hidden="1">
      <c r="A130" s="21"/>
      <c r="B130" s="51"/>
      <c r="C130" s="29" t="s">
        <v>92</v>
      </c>
      <c r="D130" s="75"/>
    </row>
    <row r="131" spans="1:4" hidden="1">
      <c r="A131" s="21"/>
      <c r="B131" s="51"/>
      <c r="C131" s="29" t="s">
        <v>92</v>
      </c>
      <c r="D131" s="75"/>
    </row>
    <row r="132" spans="1:4" hidden="1">
      <c r="A132" s="21"/>
      <c r="B132" s="51"/>
      <c r="C132" s="29" t="s">
        <v>92</v>
      </c>
      <c r="D132" s="75"/>
    </row>
    <row r="133" spans="1:4" hidden="1">
      <c r="A133" s="21"/>
      <c r="B133" s="51"/>
      <c r="C133" s="29" t="s">
        <v>92</v>
      </c>
      <c r="D133" s="75"/>
    </row>
    <row r="134" spans="1:4" hidden="1">
      <c r="A134" s="21"/>
      <c r="B134" s="51"/>
      <c r="C134" s="29" t="s">
        <v>92</v>
      </c>
      <c r="D134" s="75"/>
    </row>
    <row r="135" spans="1:4" hidden="1">
      <c r="A135" s="21"/>
      <c r="B135" s="51"/>
      <c r="C135" s="29" t="s">
        <v>92</v>
      </c>
      <c r="D135" s="75"/>
    </row>
    <row r="136" spans="1:4" hidden="1">
      <c r="A136" s="21"/>
      <c r="B136" s="51"/>
      <c r="C136" s="29" t="s">
        <v>92</v>
      </c>
      <c r="D136" s="75"/>
    </row>
    <row r="137" spans="1:4" hidden="1">
      <c r="A137" s="21"/>
      <c r="B137" s="51"/>
      <c r="C137" s="29" t="s">
        <v>92</v>
      </c>
      <c r="D137" s="75"/>
    </row>
    <row r="138" spans="1:4" hidden="1">
      <c r="A138" s="21"/>
      <c r="B138" s="51"/>
      <c r="C138" s="29" t="s">
        <v>92</v>
      </c>
      <c r="D138" s="75"/>
    </row>
    <row r="139" spans="1:4" hidden="1">
      <c r="A139" s="53"/>
      <c r="B139" s="43"/>
      <c r="C139" s="29" t="s">
        <v>92</v>
      </c>
      <c r="D139" s="75"/>
    </row>
    <row r="140" spans="1:4" ht="15" hidden="1">
      <c r="A140" s="33"/>
      <c r="B140" s="103"/>
      <c r="C140" s="29" t="s">
        <v>92</v>
      </c>
      <c r="D140" s="75"/>
    </row>
    <row r="141" spans="1:4" ht="15" hidden="1">
      <c r="A141" s="33"/>
      <c r="B141" s="103"/>
      <c r="C141" s="29" t="s">
        <v>92</v>
      </c>
      <c r="D141" s="75"/>
    </row>
    <row r="142" spans="1:4" ht="15" hidden="1">
      <c r="A142" s="33"/>
      <c r="B142" s="103"/>
      <c r="C142" s="29" t="s">
        <v>92</v>
      </c>
      <c r="D142" s="75"/>
    </row>
    <row r="143" spans="1:4" ht="15" hidden="1">
      <c r="A143" s="33"/>
      <c r="B143" s="103"/>
      <c r="C143" s="29" t="s">
        <v>92</v>
      </c>
      <c r="D143" s="75"/>
    </row>
    <row r="144" spans="1:4" ht="15" hidden="1">
      <c r="A144" s="33"/>
      <c r="B144" s="103"/>
      <c r="C144" s="29" t="s">
        <v>92</v>
      </c>
      <c r="D144" s="75"/>
    </row>
    <row r="145" spans="1:4">
      <c r="A145" s="21" t="s">
        <v>13</v>
      </c>
      <c r="B145" s="8"/>
      <c r="C145" s="29" t="s">
        <v>92</v>
      </c>
      <c r="D145" s="75"/>
    </row>
    <row r="146" spans="1:4">
      <c r="A146" s="21"/>
      <c r="B146" s="8"/>
      <c r="C146" s="29" t="s">
        <v>92</v>
      </c>
      <c r="D146" s="75"/>
    </row>
    <row r="147" spans="1:4">
      <c r="A147" s="18"/>
      <c r="B147" s="8"/>
      <c r="C147" s="29" t="s">
        <v>92</v>
      </c>
      <c r="D147" s="75"/>
    </row>
    <row r="148" spans="1:4">
      <c r="A148" s="60"/>
      <c r="B148" s="8"/>
      <c r="C148" s="29" t="s">
        <v>92</v>
      </c>
      <c r="D148" s="4"/>
    </row>
    <row r="149" spans="1:4" ht="13.5" thickBot="1">
      <c r="A149" s="37" t="s">
        <v>14</v>
      </c>
      <c r="B149" s="69">
        <f>+B7+B13+B77+B91+B94+B105+B145</f>
        <v>1241828.51</v>
      </c>
      <c r="C149" s="38"/>
      <c r="D149" s="39"/>
    </row>
    <row r="150" spans="1:4">
      <c r="A150" s="256"/>
      <c r="B150" s="25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500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428</v>
      </c>
      <c r="C7" s="26"/>
      <c r="D7" s="27"/>
    </row>
    <row r="8" spans="1:4">
      <c r="A8" s="21" t="s">
        <v>4</v>
      </c>
      <c r="B8" s="8">
        <v>367</v>
      </c>
      <c r="C8" s="3" t="s">
        <v>501</v>
      </c>
      <c r="D8" s="4" t="s">
        <v>502</v>
      </c>
    </row>
    <row r="9" spans="1:4">
      <c r="A9" s="21" t="s">
        <v>4</v>
      </c>
      <c r="B9" s="8">
        <v>61</v>
      </c>
      <c r="C9" s="3" t="s">
        <v>180</v>
      </c>
      <c r="D9" s="4" t="s">
        <v>503</v>
      </c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105412.17000000001</v>
      </c>
      <c r="C13" s="20"/>
      <c r="D13" s="55"/>
    </row>
    <row r="14" spans="1:4">
      <c r="A14" s="21" t="s">
        <v>21</v>
      </c>
      <c r="B14" s="8">
        <v>100</v>
      </c>
      <c r="C14" s="74" t="s">
        <v>181</v>
      </c>
      <c r="D14" s="58" t="s">
        <v>182</v>
      </c>
    </row>
    <row r="15" spans="1:4">
      <c r="A15" s="21"/>
      <c r="B15" s="8">
        <v>46235.5</v>
      </c>
      <c r="C15" s="74" t="s">
        <v>262</v>
      </c>
      <c r="D15" s="58" t="s">
        <v>504</v>
      </c>
    </row>
    <row r="16" spans="1:4">
      <c r="A16" s="21"/>
      <c r="B16" s="8">
        <v>41663.29</v>
      </c>
      <c r="C16" s="74" t="s">
        <v>262</v>
      </c>
      <c r="D16" s="58" t="s">
        <v>505</v>
      </c>
    </row>
    <row r="17" spans="1:4">
      <c r="A17" s="21"/>
      <c r="B17" s="81">
        <v>9666.3799999999992</v>
      </c>
      <c r="C17" s="74" t="s">
        <v>262</v>
      </c>
      <c r="D17" s="58" t="s">
        <v>506</v>
      </c>
    </row>
    <row r="18" spans="1:4">
      <c r="A18" s="21"/>
      <c r="B18" s="8">
        <v>488</v>
      </c>
      <c r="C18" s="74" t="s">
        <v>117</v>
      </c>
      <c r="D18" s="58" t="s">
        <v>507</v>
      </c>
    </row>
    <row r="19" spans="1:4">
      <c r="A19" s="21"/>
      <c r="B19" s="8">
        <v>366</v>
      </c>
      <c r="C19" s="74" t="s">
        <v>117</v>
      </c>
      <c r="D19" s="58" t="s">
        <v>507</v>
      </c>
    </row>
    <row r="20" spans="1:4">
      <c r="A20" s="21"/>
      <c r="B20" s="8">
        <v>6893</v>
      </c>
      <c r="C20" s="74" t="s">
        <v>117</v>
      </c>
      <c r="D20" s="58" t="s">
        <v>507</v>
      </c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105840.17000000001</v>
      </c>
      <c r="C149" s="38"/>
      <c r="D149" s="39"/>
    </row>
    <row r="150" spans="1:4">
      <c r="A150" s="105"/>
      <c r="B150" s="105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G6" sqref="G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485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29423.9</v>
      </c>
      <c r="C13" s="20"/>
      <c r="D13" s="55"/>
    </row>
    <row r="14" spans="1:4" ht="24">
      <c r="A14" s="21" t="s">
        <v>21</v>
      </c>
      <c r="B14" s="8">
        <v>1487.5</v>
      </c>
      <c r="C14" s="74" t="s">
        <v>363</v>
      </c>
      <c r="D14" s="58" t="s">
        <v>486</v>
      </c>
    </row>
    <row r="15" spans="1:4">
      <c r="A15" s="21"/>
      <c r="B15" s="8">
        <v>4593.3999999999996</v>
      </c>
      <c r="C15" s="74" t="s">
        <v>183</v>
      </c>
      <c r="D15" s="58" t="s">
        <v>487</v>
      </c>
    </row>
    <row r="16" spans="1:4">
      <c r="A16" s="21"/>
      <c r="B16" s="8">
        <v>4226.88</v>
      </c>
      <c r="C16" s="74" t="s">
        <v>488</v>
      </c>
      <c r="D16" s="58" t="s">
        <v>489</v>
      </c>
    </row>
    <row r="17" spans="1:4">
      <c r="A17" s="21"/>
      <c r="B17" s="81">
        <v>4165</v>
      </c>
      <c r="C17" s="74" t="s">
        <v>490</v>
      </c>
      <c r="D17" s="58" t="s">
        <v>491</v>
      </c>
    </row>
    <row r="18" spans="1:4">
      <c r="A18" s="21"/>
      <c r="B18" s="8">
        <v>571.20000000000005</v>
      </c>
      <c r="C18" s="74" t="s">
        <v>490</v>
      </c>
      <c r="D18" s="58" t="s">
        <v>492</v>
      </c>
    </row>
    <row r="19" spans="1:4">
      <c r="A19" s="21"/>
      <c r="B19" s="8">
        <v>10695.6</v>
      </c>
      <c r="C19" s="74" t="s">
        <v>493</v>
      </c>
      <c r="D19" s="58" t="s">
        <v>200</v>
      </c>
    </row>
    <row r="20" spans="1:4" ht="24">
      <c r="A20" s="21"/>
      <c r="B20" s="8">
        <v>1309</v>
      </c>
      <c r="C20" s="74" t="s">
        <v>494</v>
      </c>
      <c r="D20" s="58" t="s">
        <v>495</v>
      </c>
    </row>
    <row r="21" spans="1:4">
      <c r="A21" s="21"/>
      <c r="B21" s="8">
        <v>1699.32</v>
      </c>
      <c r="C21" s="74" t="s">
        <v>496</v>
      </c>
      <c r="D21" s="58" t="s">
        <v>497</v>
      </c>
    </row>
    <row r="22" spans="1:4" ht="24.75" thickBot="1">
      <c r="A22" s="21"/>
      <c r="B22" s="8">
        <v>676</v>
      </c>
      <c r="C22" s="74" t="s">
        <v>498</v>
      </c>
      <c r="D22" s="58" t="s">
        <v>499</v>
      </c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56000</v>
      </c>
      <c r="C77" s="20"/>
      <c r="D77" s="22"/>
    </row>
    <row r="78" spans="1:4">
      <c r="A78" s="21"/>
      <c r="B78" s="8">
        <v>56000</v>
      </c>
      <c r="C78" s="29" t="s">
        <v>92</v>
      </c>
      <c r="D78" s="75" t="s">
        <v>484</v>
      </c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85423.9</v>
      </c>
      <c r="C149" s="38"/>
      <c r="D149" s="39"/>
    </row>
    <row r="150" spans="1:4">
      <c r="A150" s="104"/>
      <c r="B150" s="10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K7" sqref="K7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482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4231.37</v>
      </c>
      <c r="C13" s="20"/>
      <c r="D13" s="55"/>
    </row>
    <row r="14" spans="1:4">
      <c r="A14" s="21" t="s">
        <v>21</v>
      </c>
      <c r="B14" s="8">
        <v>2731.37</v>
      </c>
      <c r="C14" s="74" t="s">
        <v>35</v>
      </c>
      <c r="D14" s="58" t="s">
        <v>36</v>
      </c>
    </row>
    <row r="15" spans="1:4" ht="13.5" thickBot="1">
      <c r="A15" s="21"/>
      <c r="B15" s="8">
        <v>1500</v>
      </c>
      <c r="C15" s="74" t="s">
        <v>110</v>
      </c>
      <c r="D15" s="58" t="s">
        <v>483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26347000</v>
      </c>
      <c r="C77" s="20"/>
      <c r="D77" s="22"/>
    </row>
    <row r="78" spans="1:4">
      <c r="A78" s="21"/>
      <c r="B78" s="8">
        <v>1055000</v>
      </c>
      <c r="C78" s="29" t="s">
        <v>92</v>
      </c>
      <c r="D78" s="75" t="s">
        <v>484</v>
      </c>
    </row>
    <row r="79" spans="1:4">
      <c r="A79" s="21"/>
      <c r="B79" s="8">
        <v>16779000</v>
      </c>
      <c r="C79" s="29" t="s">
        <v>92</v>
      </c>
      <c r="D79" s="75" t="s">
        <v>484</v>
      </c>
    </row>
    <row r="80" spans="1:4" hidden="1">
      <c r="A80" s="21"/>
      <c r="B80" s="8"/>
      <c r="C80" s="29" t="s">
        <v>92</v>
      </c>
      <c r="D80" s="75" t="s">
        <v>484</v>
      </c>
    </row>
    <row r="81" spans="1:4" hidden="1">
      <c r="A81" s="21"/>
      <c r="B81" s="8"/>
      <c r="C81" s="29" t="s">
        <v>92</v>
      </c>
      <c r="D81" s="75" t="s">
        <v>484</v>
      </c>
    </row>
    <row r="82" spans="1:4" hidden="1">
      <c r="A82" s="21"/>
      <c r="B82" s="8"/>
      <c r="C82" s="29" t="s">
        <v>92</v>
      </c>
      <c r="D82" s="75" t="s">
        <v>484</v>
      </c>
    </row>
    <row r="83" spans="1:4" hidden="1">
      <c r="A83" s="21"/>
      <c r="B83" s="57"/>
      <c r="C83" s="29" t="s">
        <v>92</v>
      </c>
      <c r="D83" s="75" t="s">
        <v>484</v>
      </c>
    </row>
    <row r="84" spans="1:4" hidden="1">
      <c r="A84" s="21"/>
      <c r="B84" s="32"/>
      <c r="C84" s="29" t="s">
        <v>92</v>
      </c>
      <c r="D84" s="75" t="s">
        <v>484</v>
      </c>
    </row>
    <row r="85" spans="1:4" hidden="1">
      <c r="A85" s="21"/>
      <c r="B85" s="32"/>
      <c r="C85" s="29" t="s">
        <v>92</v>
      </c>
      <c r="D85" s="75" t="s">
        <v>484</v>
      </c>
    </row>
    <row r="86" spans="1:4" hidden="1">
      <c r="A86" s="21"/>
      <c r="B86" s="32"/>
      <c r="C86" s="29" t="s">
        <v>92</v>
      </c>
      <c r="D86" s="75" t="s">
        <v>484</v>
      </c>
    </row>
    <row r="87" spans="1:4" hidden="1">
      <c r="A87" s="21"/>
      <c r="B87" s="32"/>
      <c r="C87" s="29" t="s">
        <v>92</v>
      </c>
      <c r="D87" s="75" t="s">
        <v>484</v>
      </c>
    </row>
    <row r="88" spans="1:4" hidden="1">
      <c r="A88" s="21"/>
      <c r="B88" s="32"/>
      <c r="C88" s="29" t="s">
        <v>92</v>
      </c>
      <c r="D88" s="75" t="s">
        <v>484</v>
      </c>
    </row>
    <row r="89" spans="1:4" hidden="1">
      <c r="A89" s="21"/>
      <c r="B89" s="32"/>
      <c r="C89" s="29" t="s">
        <v>92</v>
      </c>
      <c r="D89" s="75" t="s">
        <v>484</v>
      </c>
    </row>
    <row r="90" spans="1:4" hidden="1">
      <c r="A90" s="21"/>
      <c r="B90" s="32"/>
      <c r="C90" s="29" t="s">
        <v>92</v>
      </c>
      <c r="D90" s="75" t="s">
        <v>484</v>
      </c>
    </row>
    <row r="91" spans="1:4" hidden="1">
      <c r="A91" s="19" t="s">
        <v>8</v>
      </c>
      <c r="B91" s="23"/>
      <c r="C91" s="29" t="s">
        <v>92</v>
      </c>
      <c r="D91" s="75" t="s">
        <v>484</v>
      </c>
    </row>
    <row r="92" spans="1:4" hidden="1">
      <c r="A92" s="21" t="s">
        <v>9</v>
      </c>
      <c r="B92" s="8"/>
      <c r="C92" s="29" t="s">
        <v>92</v>
      </c>
      <c r="D92" s="75" t="s">
        <v>484</v>
      </c>
    </row>
    <row r="93" spans="1:4" hidden="1">
      <c r="A93" s="21"/>
      <c r="B93" s="8"/>
      <c r="C93" s="29" t="s">
        <v>92</v>
      </c>
      <c r="D93" s="75" t="s">
        <v>484</v>
      </c>
    </row>
    <row r="94" spans="1:4" ht="51" hidden="1">
      <c r="A94" s="19" t="s">
        <v>10</v>
      </c>
      <c r="B94" s="23"/>
      <c r="C94" s="29" t="s">
        <v>92</v>
      </c>
      <c r="D94" s="75" t="s">
        <v>484</v>
      </c>
    </row>
    <row r="95" spans="1:4" hidden="1">
      <c r="A95" s="21"/>
      <c r="B95" s="8"/>
      <c r="C95" s="29" t="s">
        <v>92</v>
      </c>
      <c r="D95" s="75" t="s">
        <v>484</v>
      </c>
    </row>
    <row r="96" spans="1:4" hidden="1">
      <c r="A96" s="21"/>
      <c r="B96" s="8"/>
      <c r="C96" s="29" t="s">
        <v>92</v>
      </c>
      <c r="D96" s="75" t="s">
        <v>484</v>
      </c>
    </row>
    <row r="97" spans="1:4" hidden="1">
      <c r="A97" s="21"/>
      <c r="B97" s="8"/>
      <c r="C97" s="29" t="s">
        <v>92</v>
      </c>
      <c r="D97" s="75" t="s">
        <v>484</v>
      </c>
    </row>
    <row r="98" spans="1:4" hidden="1">
      <c r="A98" s="21"/>
      <c r="B98" s="8"/>
      <c r="C98" s="29" t="s">
        <v>92</v>
      </c>
      <c r="D98" s="75" t="s">
        <v>484</v>
      </c>
    </row>
    <row r="99" spans="1:4" hidden="1">
      <c r="A99" s="21"/>
      <c r="B99" s="8"/>
      <c r="C99" s="29" t="s">
        <v>92</v>
      </c>
      <c r="D99" s="75" t="s">
        <v>484</v>
      </c>
    </row>
    <row r="100" spans="1:4" hidden="1">
      <c r="A100" s="21"/>
      <c r="B100" s="8"/>
      <c r="C100" s="29" t="s">
        <v>92</v>
      </c>
      <c r="D100" s="75" t="s">
        <v>484</v>
      </c>
    </row>
    <row r="101" spans="1:4" hidden="1">
      <c r="A101" s="21"/>
      <c r="B101" s="8"/>
      <c r="C101" s="29" t="s">
        <v>92</v>
      </c>
      <c r="D101" s="75" t="s">
        <v>484</v>
      </c>
    </row>
    <row r="102" spans="1:4" hidden="1">
      <c r="A102" s="21"/>
      <c r="B102" s="8"/>
      <c r="C102" s="29" t="s">
        <v>92</v>
      </c>
      <c r="D102" s="75" t="s">
        <v>484</v>
      </c>
    </row>
    <row r="103" spans="1:4" hidden="1">
      <c r="A103" s="21"/>
      <c r="B103" s="8"/>
      <c r="C103" s="29" t="s">
        <v>92</v>
      </c>
      <c r="D103" s="75" t="s">
        <v>484</v>
      </c>
    </row>
    <row r="104" spans="1:4" hidden="1">
      <c r="A104" s="21"/>
      <c r="B104" s="8"/>
      <c r="C104" s="29" t="s">
        <v>92</v>
      </c>
      <c r="D104" s="75" t="s">
        <v>484</v>
      </c>
    </row>
    <row r="105" spans="1:4" ht="38.25" hidden="1">
      <c r="A105" s="19" t="s">
        <v>11</v>
      </c>
      <c r="B105" s="23"/>
      <c r="C105" s="29" t="s">
        <v>92</v>
      </c>
      <c r="D105" s="75" t="s">
        <v>484</v>
      </c>
    </row>
    <row r="106" spans="1:4" ht="25.5" hidden="1">
      <c r="A106" s="21" t="s">
        <v>12</v>
      </c>
      <c r="B106" s="23"/>
      <c r="C106" s="29" t="s">
        <v>92</v>
      </c>
      <c r="D106" s="75" t="s">
        <v>484</v>
      </c>
    </row>
    <row r="107" spans="1:4" hidden="1">
      <c r="A107" s="21" t="s">
        <v>27</v>
      </c>
      <c r="B107" s="8"/>
      <c r="C107" s="29" t="s">
        <v>92</v>
      </c>
      <c r="D107" s="75" t="s">
        <v>484</v>
      </c>
    </row>
    <row r="108" spans="1:4" hidden="1">
      <c r="A108" s="59"/>
      <c r="B108" s="8"/>
      <c r="C108" s="29" t="s">
        <v>92</v>
      </c>
      <c r="D108" s="75" t="s">
        <v>484</v>
      </c>
    </row>
    <row r="109" spans="1:4" hidden="1">
      <c r="A109" s="44"/>
      <c r="B109" s="8"/>
      <c r="C109" s="29" t="s">
        <v>92</v>
      </c>
      <c r="D109" s="75" t="s">
        <v>484</v>
      </c>
    </row>
    <row r="110" spans="1:4" hidden="1">
      <c r="A110" s="21"/>
      <c r="B110" s="8"/>
      <c r="C110" s="29" t="s">
        <v>92</v>
      </c>
      <c r="D110" s="75" t="s">
        <v>484</v>
      </c>
    </row>
    <row r="111" spans="1:4" hidden="1">
      <c r="A111" s="61"/>
      <c r="B111" s="8"/>
      <c r="C111" s="29" t="s">
        <v>92</v>
      </c>
      <c r="D111" s="75" t="s">
        <v>484</v>
      </c>
    </row>
    <row r="112" spans="1:4" hidden="1">
      <c r="A112" s="61"/>
      <c r="B112" s="46"/>
      <c r="C112" s="29" t="s">
        <v>92</v>
      </c>
      <c r="D112" s="75" t="s">
        <v>484</v>
      </c>
    </row>
    <row r="113" spans="1:4" hidden="1">
      <c r="A113" s="61"/>
      <c r="B113" s="46"/>
      <c r="C113" s="29" t="s">
        <v>92</v>
      </c>
      <c r="D113" s="75" t="s">
        <v>484</v>
      </c>
    </row>
    <row r="114" spans="1:4" hidden="1">
      <c r="A114" s="61"/>
      <c r="B114" s="46"/>
      <c r="C114" s="29" t="s">
        <v>92</v>
      </c>
      <c r="D114" s="75" t="s">
        <v>484</v>
      </c>
    </row>
    <row r="115" spans="1:4" hidden="1">
      <c r="A115" s="61"/>
      <c r="B115" s="46"/>
      <c r="C115" s="29" t="s">
        <v>92</v>
      </c>
      <c r="D115" s="75" t="s">
        <v>484</v>
      </c>
    </row>
    <row r="116" spans="1:4" hidden="1">
      <c r="A116" s="21"/>
      <c r="B116" s="46"/>
      <c r="C116" s="29" t="s">
        <v>92</v>
      </c>
      <c r="D116" s="75" t="s">
        <v>484</v>
      </c>
    </row>
    <row r="117" spans="1:4" hidden="1">
      <c r="A117" s="21"/>
      <c r="B117" s="46"/>
      <c r="C117" s="29" t="s">
        <v>92</v>
      </c>
      <c r="D117" s="75" t="s">
        <v>484</v>
      </c>
    </row>
    <row r="118" spans="1:4" hidden="1">
      <c r="A118" s="21"/>
      <c r="B118" s="48"/>
      <c r="C118" s="29" t="s">
        <v>92</v>
      </c>
      <c r="D118" s="75" t="s">
        <v>484</v>
      </c>
    </row>
    <row r="119" spans="1:4" hidden="1">
      <c r="A119" s="21"/>
      <c r="B119" s="49"/>
      <c r="C119" s="29" t="s">
        <v>92</v>
      </c>
      <c r="D119" s="75" t="s">
        <v>484</v>
      </c>
    </row>
    <row r="120" spans="1:4" hidden="1">
      <c r="A120" s="21"/>
      <c r="B120" s="51"/>
      <c r="C120" s="29" t="s">
        <v>92</v>
      </c>
      <c r="D120" s="75" t="s">
        <v>484</v>
      </c>
    </row>
    <row r="121" spans="1:4" hidden="1">
      <c r="A121" s="21"/>
      <c r="B121" s="51"/>
      <c r="C121" s="29" t="s">
        <v>92</v>
      </c>
      <c r="D121" s="75" t="s">
        <v>484</v>
      </c>
    </row>
    <row r="122" spans="1:4" hidden="1">
      <c r="A122" s="21"/>
      <c r="B122" s="51"/>
      <c r="C122" s="29" t="s">
        <v>92</v>
      </c>
      <c r="D122" s="75" t="s">
        <v>484</v>
      </c>
    </row>
    <row r="123" spans="1:4" hidden="1">
      <c r="A123" s="21"/>
      <c r="B123" s="51"/>
      <c r="C123" s="29" t="s">
        <v>92</v>
      </c>
      <c r="D123" s="75" t="s">
        <v>484</v>
      </c>
    </row>
    <row r="124" spans="1:4" hidden="1">
      <c r="A124" s="21"/>
      <c r="B124" s="51"/>
      <c r="C124" s="29" t="s">
        <v>92</v>
      </c>
      <c r="D124" s="75" t="s">
        <v>484</v>
      </c>
    </row>
    <row r="125" spans="1:4" hidden="1">
      <c r="A125" s="21"/>
      <c r="B125" s="51"/>
      <c r="C125" s="29" t="s">
        <v>92</v>
      </c>
      <c r="D125" s="75" t="s">
        <v>484</v>
      </c>
    </row>
    <row r="126" spans="1:4" hidden="1">
      <c r="A126" s="21"/>
      <c r="B126" s="51"/>
      <c r="C126" s="29" t="s">
        <v>92</v>
      </c>
      <c r="D126" s="75" t="s">
        <v>484</v>
      </c>
    </row>
    <row r="127" spans="1:4" hidden="1">
      <c r="A127" s="21"/>
      <c r="B127" s="51"/>
      <c r="C127" s="29" t="s">
        <v>92</v>
      </c>
      <c r="D127" s="75" t="s">
        <v>484</v>
      </c>
    </row>
    <row r="128" spans="1:4" hidden="1">
      <c r="A128" s="21"/>
      <c r="B128" s="51"/>
      <c r="C128" s="29" t="s">
        <v>92</v>
      </c>
      <c r="D128" s="75" t="s">
        <v>484</v>
      </c>
    </row>
    <row r="129" spans="1:4" hidden="1">
      <c r="A129" s="21"/>
      <c r="B129" s="51"/>
      <c r="C129" s="29" t="s">
        <v>92</v>
      </c>
      <c r="D129" s="75" t="s">
        <v>484</v>
      </c>
    </row>
    <row r="130" spans="1:4" hidden="1">
      <c r="A130" s="21"/>
      <c r="B130" s="51"/>
      <c r="C130" s="29" t="s">
        <v>92</v>
      </c>
      <c r="D130" s="75" t="s">
        <v>484</v>
      </c>
    </row>
    <row r="131" spans="1:4" hidden="1">
      <c r="A131" s="21"/>
      <c r="B131" s="51"/>
      <c r="C131" s="29" t="s">
        <v>92</v>
      </c>
      <c r="D131" s="75" t="s">
        <v>484</v>
      </c>
    </row>
    <row r="132" spans="1:4" hidden="1">
      <c r="A132" s="21"/>
      <c r="B132" s="51"/>
      <c r="C132" s="29" t="s">
        <v>92</v>
      </c>
      <c r="D132" s="75" t="s">
        <v>484</v>
      </c>
    </row>
    <row r="133" spans="1:4" hidden="1">
      <c r="A133" s="21"/>
      <c r="B133" s="51"/>
      <c r="C133" s="29" t="s">
        <v>92</v>
      </c>
      <c r="D133" s="75" t="s">
        <v>484</v>
      </c>
    </row>
    <row r="134" spans="1:4" hidden="1">
      <c r="A134" s="21"/>
      <c r="B134" s="51"/>
      <c r="C134" s="29" t="s">
        <v>92</v>
      </c>
      <c r="D134" s="75" t="s">
        <v>484</v>
      </c>
    </row>
    <row r="135" spans="1:4" hidden="1">
      <c r="A135" s="21"/>
      <c r="B135" s="51"/>
      <c r="C135" s="29" t="s">
        <v>92</v>
      </c>
      <c r="D135" s="75" t="s">
        <v>484</v>
      </c>
    </row>
    <row r="136" spans="1:4" hidden="1">
      <c r="A136" s="21"/>
      <c r="B136" s="51"/>
      <c r="C136" s="29" t="s">
        <v>92</v>
      </c>
      <c r="D136" s="75" t="s">
        <v>484</v>
      </c>
    </row>
    <row r="137" spans="1:4" hidden="1">
      <c r="A137" s="21"/>
      <c r="B137" s="51"/>
      <c r="C137" s="29" t="s">
        <v>92</v>
      </c>
      <c r="D137" s="75" t="s">
        <v>484</v>
      </c>
    </row>
    <row r="138" spans="1:4" hidden="1">
      <c r="A138" s="21"/>
      <c r="B138" s="51"/>
      <c r="C138" s="29" t="s">
        <v>92</v>
      </c>
      <c r="D138" s="75" t="s">
        <v>484</v>
      </c>
    </row>
    <row r="139" spans="1:4" hidden="1">
      <c r="A139" s="53"/>
      <c r="B139" s="43"/>
      <c r="C139" s="29" t="s">
        <v>92</v>
      </c>
      <c r="D139" s="75" t="s">
        <v>484</v>
      </c>
    </row>
    <row r="140" spans="1:4" ht="15" hidden="1">
      <c r="A140" s="33"/>
      <c r="B140" s="103"/>
      <c r="C140" s="29" t="s">
        <v>92</v>
      </c>
      <c r="D140" s="75" t="s">
        <v>484</v>
      </c>
    </row>
    <row r="141" spans="1:4" ht="15" hidden="1">
      <c r="A141" s="33"/>
      <c r="B141" s="103"/>
      <c r="C141" s="29" t="s">
        <v>92</v>
      </c>
      <c r="D141" s="75" t="s">
        <v>484</v>
      </c>
    </row>
    <row r="142" spans="1:4" ht="15" hidden="1">
      <c r="A142" s="33"/>
      <c r="B142" s="103"/>
      <c r="C142" s="29" t="s">
        <v>92</v>
      </c>
      <c r="D142" s="75" t="s">
        <v>484</v>
      </c>
    </row>
    <row r="143" spans="1:4" ht="15" hidden="1">
      <c r="A143" s="33"/>
      <c r="B143" s="103"/>
      <c r="C143" s="29" t="s">
        <v>92</v>
      </c>
      <c r="D143" s="75" t="s">
        <v>484</v>
      </c>
    </row>
    <row r="144" spans="1:4" ht="15">
      <c r="A144" s="33"/>
      <c r="B144" s="103"/>
      <c r="C144" s="29" t="s">
        <v>92</v>
      </c>
      <c r="D144" s="75" t="s">
        <v>484</v>
      </c>
    </row>
    <row r="145" spans="1:4">
      <c r="A145" s="21" t="s">
        <v>13</v>
      </c>
      <c r="B145" s="8"/>
      <c r="C145" s="29" t="s">
        <v>92</v>
      </c>
      <c r="D145" s="75" t="s">
        <v>484</v>
      </c>
    </row>
    <row r="146" spans="1:4">
      <c r="A146" s="21"/>
      <c r="B146" s="8"/>
      <c r="C146" s="29" t="s">
        <v>92</v>
      </c>
      <c r="D146" s="75" t="s">
        <v>484</v>
      </c>
    </row>
    <row r="147" spans="1:4">
      <c r="A147" s="18"/>
      <c r="B147" s="8">
        <v>8513000</v>
      </c>
      <c r="C147" s="29" t="s">
        <v>92</v>
      </c>
      <c r="D147" s="75" t="s">
        <v>484</v>
      </c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26351231.370000001</v>
      </c>
      <c r="C149" s="38"/>
      <c r="D149" s="39"/>
    </row>
    <row r="150" spans="1:4">
      <c r="A150" s="102"/>
      <c r="B150" s="10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474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83919.3</v>
      </c>
      <c r="C13" s="20"/>
      <c r="D13" s="55"/>
    </row>
    <row r="14" spans="1:4">
      <c r="A14" s="21" t="s">
        <v>21</v>
      </c>
      <c r="B14" s="8">
        <v>992.63</v>
      </c>
      <c r="C14" s="74" t="s">
        <v>118</v>
      </c>
      <c r="D14" s="58" t="s">
        <v>259</v>
      </c>
    </row>
    <row r="15" spans="1:4" ht="24">
      <c r="A15" s="21"/>
      <c r="B15" s="8">
        <v>2631.7</v>
      </c>
      <c r="C15" s="74" t="s">
        <v>475</v>
      </c>
      <c r="D15" s="58" t="s">
        <v>156</v>
      </c>
    </row>
    <row r="16" spans="1:4" ht="24">
      <c r="A16" s="21"/>
      <c r="B16" s="8">
        <v>5134.47</v>
      </c>
      <c r="C16" s="74" t="s">
        <v>312</v>
      </c>
      <c r="D16" s="58" t="s">
        <v>156</v>
      </c>
    </row>
    <row r="17" spans="1:4">
      <c r="A17" s="21"/>
      <c r="B17" s="81">
        <v>3591.9</v>
      </c>
      <c r="C17" s="74" t="s">
        <v>476</v>
      </c>
      <c r="D17" s="58" t="s">
        <v>156</v>
      </c>
    </row>
    <row r="18" spans="1:4">
      <c r="A18" s="21"/>
      <c r="B18" s="8">
        <v>11372.08</v>
      </c>
      <c r="C18" s="74" t="s">
        <v>477</v>
      </c>
      <c r="D18" s="58" t="s">
        <v>68</v>
      </c>
    </row>
    <row r="19" spans="1:4">
      <c r="A19" s="21"/>
      <c r="B19" s="8">
        <v>52866.13</v>
      </c>
      <c r="C19" s="74" t="s">
        <v>478</v>
      </c>
      <c r="D19" s="58" t="s">
        <v>479</v>
      </c>
    </row>
    <row r="20" spans="1:4">
      <c r="A20" s="21"/>
      <c r="B20" s="8">
        <v>7330.39</v>
      </c>
      <c r="C20" s="74" t="s">
        <v>480</v>
      </c>
      <c r="D20" s="58" t="s">
        <v>481</v>
      </c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 t="s">
        <v>97</v>
      </c>
      <c r="D80" s="75" t="s">
        <v>383</v>
      </c>
    </row>
    <row r="81" spans="1:4" hidden="1">
      <c r="A81" s="21"/>
      <c r="B81" s="8"/>
      <c r="C81" s="29" t="s">
        <v>97</v>
      </c>
      <c r="D81" s="75" t="s">
        <v>385</v>
      </c>
    </row>
    <row r="82" spans="1:4" hidden="1">
      <c r="A82" s="21"/>
      <c r="B82" s="8"/>
      <c r="C82" s="29" t="s">
        <v>97</v>
      </c>
      <c r="D82" s="75" t="s">
        <v>386</v>
      </c>
    </row>
    <row r="83" spans="1:4" hidden="1">
      <c r="A83" s="21"/>
      <c r="B83" s="57"/>
      <c r="C83" s="29" t="s">
        <v>97</v>
      </c>
      <c r="D83" s="75" t="s">
        <v>387</v>
      </c>
    </row>
    <row r="84" spans="1:4" hidden="1">
      <c r="A84" s="21"/>
      <c r="B84" s="32"/>
      <c r="C84" s="29" t="s">
        <v>97</v>
      </c>
      <c r="D84" s="75" t="s">
        <v>388</v>
      </c>
    </row>
    <row r="85" spans="1:4" hidden="1">
      <c r="A85" s="21"/>
      <c r="B85" s="32"/>
      <c r="C85" s="29" t="s">
        <v>97</v>
      </c>
      <c r="D85" s="75" t="s">
        <v>389</v>
      </c>
    </row>
    <row r="86" spans="1:4" hidden="1">
      <c r="A86" s="21"/>
      <c r="B86" s="32"/>
      <c r="C86" s="29" t="s">
        <v>97</v>
      </c>
      <c r="D86" s="75" t="s">
        <v>390</v>
      </c>
    </row>
    <row r="87" spans="1:4" hidden="1">
      <c r="A87" s="21"/>
      <c r="B87" s="32"/>
      <c r="C87" s="29" t="s">
        <v>97</v>
      </c>
      <c r="D87" s="75" t="s">
        <v>391</v>
      </c>
    </row>
    <row r="88" spans="1:4" hidden="1">
      <c r="A88" s="21"/>
      <c r="B88" s="32"/>
      <c r="C88" s="29" t="s">
        <v>97</v>
      </c>
      <c r="D88" s="75" t="s">
        <v>392</v>
      </c>
    </row>
    <row r="89" spans="1:4" hidden="1">
      <c r="A89" s="21"/>
      <c r="B89" s="32"/>
      <c r="C89" s="29" t="s">
        <v>97</v>
      </c>
      <c r="D89" s="75" t="s">
        <v>393</v>
      </c>
    </row>
    <row r="90" spans="1:4" hidden="1">
      <c r="A90" s="21"/>
      <c r="B90" s="32"/>
      <c r="C90" s="29" t="s">
        <v>97</v>
      </c>
      <c r="D90" s="75" t="s">
        <v>394</v>
      </c>
    </row>
    <row r="91" spans="1:4" hidden="1">
      <c r="A91" s="19" t="s">
        <v>8</v>
      </c>
      <c r="B91" s="23"/>
      <c r="C91" s="29" t="s">
        <v>97</v>
      </c>
      <c r="D91" s="75" t="s">
        <v>395</v>
      </c>
    </row>
    <row r="92" spans="1:4" hidden="1">
      <c r="A92" s="21" t="s">
        <v>9</v>
      </c>
      <c r="B92" s="8"/>
      <c r="C92" s="29" t="s">
        <v>97</v>
      </c>
      <c r="D92" s="75" t="s">
        <v>396</v>
      </c>
    </row>
    <row r="93" spans="1:4" hidden="1">
      <c r="A93" s="21"/>
      <c r="B93" s="8"/>
      <c r="C93" s="29" t="s">
        <v>97</v>
      </c>
      <c r="D93" s="75" t="s">
        <v>397</v>
      </c>
    </row>
    <row r="94" spans="1:4" ht="51" hidden="1">
      <c r="A94" s="19" t="s">
        <v>10</v>
      </c>
      <c r="B94" s="23"/>
      <c r="C94" s="29" t="s">
        <v>97</v>
      </c>
      <c r="D94" s="75" t="s">
        <v>398</v>
      </c>
    </row>
    <row r="95" spans="1:4" hidden="1">
      <c r="A95" s="21"/>
      <c r="B95" s="8"/>
      <c r="C95" s="29" t="s">
        <v>97</v>
      </c>
      <c r="D95" s="75" t="s">
        <v>399</v>
      </c>
    </row>
    <row r="96" spans="1:4" hidden="1">
      <c r="A96" s="21"/>
      <c r="B96" s="8"/>
      <c r="C96" s="29" t="s">
        <v>97</v>
      </c>
      <c r="D96" s="75" t="s">
        <v>400</v>
      </c>
    </row>
    <row r="97" spans="1:4" hidden="1">
      <c r="A97" s="21"/>
      <c r="B97" s="8"/>
      <c r="C97" s="29" t="s">
        <v>97</v>
      </c>
      <c r="D97" s="75" t="s">
        <v>401</v>
      </c>
    </row>
    <row r="98" spans="1:4" hidden="1">
      <c r="A98" s="21"/>
      <c r="B98" s="8"/>
      <c r="C98" s="29" t="s">
        <v>97</v>
      </c>
      <c r="D98" s="75" t="s">
        <v>402</v>
      </c>
    </row>
    <row r="99" spans="1:4" hidden="1">
      <c r="A99" s="21"/>
      <c r="B99" s="8"/>
      <c r="C99" s="29" t="s">
        <v>97</v>
      </c>
      <c r="D99" s="75" t="s">
        <v>403</v>
      </c>
    </row>
    <row r="100" spans="1:4" hidden="1">
      <c r="A100" s="21"/>
      <c r="B100" s="8"/>
      <c r="C100" s="29" t="s">
        <v>97</v>
      </c>
      <c r="D100" s="75" t="s">
        <v>404</v>
      </c>
    </row>
    <row r="101" spans="1:4" hidden="1">
      <c r="A101" s="21"/>
      <c r="B101" s="8"/>
      <c r="C101" s="29" t="s">
        <v>97</v>
      </c>
      <c r="D101" s="75" t="s">
        <v>405</v>
      </c>
    </row>
    <row r="102" spans="1:4" hidden="1">
      <c r="A102" s="21"/>
      <c r="B102" s="8"/>
      <c r="C102" s="29" t="s">
        <v>97</v>
      </c>
      <c r="D102" s="75" t="s">
        <v>406</v>
      </c>
    </row>
    <row r="103" spans="1:4" hidden="1">
      <c r="A103" s="21"/>
      <c r="B103" s="8"/>
      <c r="C103" s="29" t="s">
        <v>97</v>
      </c>
      <c r="D103" s="75" t="s">
        <v>407</v>
      </c>
    </row>
    <row r="104" spans="1:4" hidden="1">
      <c r="A104" s="21"/>
      <c r="B104" s="8"/>
      <c r="C104" s="29" t="s">
        <v>97</v>
      </c>
      <c r="D104" s="75" t="s">
        <v>408</v>
      </c>
    </row>
    <row r="105" spans="1:4" ht="38.25" hidden="1">
      <c r="A105" s="19" t="s">
        <v>11</v>
      </c>
      <c r="B105" s="23"/>
      <c r="C105" s="29" t="s">
        <v>97</v>
      </c>
      <c r="D105" s="75" t="s">
        <v>409</v>
      </c>
    </row>
    <row r="106" spans="1:4" ht="25.5" hidden="1">
      <c r="A106" s="21" t="s">
        <v>12</v>
      </c>
      <c r="B106" s="23"/>
      <c r="C106" s="29" t="s">
        <v>97</v>
      </c>
      <c r="D106" s="75" t="s">
        <v>410</v>
      </c>
    </row>
    <row r="107" spans="1:4" hidden="1">
      <c r="A107" s="21" t="s">
        <v>27</v>
      </c>
      <c r="B107" s="8"/>
      <c r="C107" s="29" t="s">
        <v>97</v>
      </c>
      <c r="D107" s="75" t="s">
        <v>411</v>
      </c>
    </row>
    <row r="108" spans="1:4" hidden="1">
      <c r="A108" s="59"/>
      <c r="B108" s="8"/>
      <c r="C108" s="29" t="s">
        <v>97</v>
      </c>
      <c r="D108" s="75" t="s">
        <v>412</v>
      </c>
    </row>
    <row r="109" spans="1:4" hidden="1">
      <c r="A109" s="44"/>
      <c r="B109" s="8"/>
      <c r="C109" s="29" t="s">
        <v>97</v>
      </c>
      <c r="D109" s="75" t="s">
        <v>413</v>
      </c>
    </row>
    <row r="110" spans="1:4" hidden="1">
      <c r="A110" s="21"/>
      <c r="B110" s="8"/>
      <c r="C110" s="29" t="s">
        <v>97</v>
      </c>
      <c r="D110" s="75" t="s">
        <v>414</v>
      </c>
    </row>
    <row r="111" spans="1:4" hidden="1">
      <c r="A111" s="61"/>
      <c r="B111" s="8"/>
      <c r="C111" s="29" t="s">
        <v>97</v>
      </c>
      <c r="D111" s="75" t="s">
        <v>415</v>
      </c>
    </row>
    <row r="112" spans="1:4" hidden="1">
      <c r="A112" s="61"/>
      <c r="B112" s="46"/>
      <c r="C112" s="29" t="s">
        <v>97</v>
      </c>
      <c r="D112" s="75" t="s">
        <v>416</v>
      </c>
    </row>
    <row r="113" spans="1:4" hidden="1">
      <c r="A113" s="61"/>
      <c r="B113" s="46"/>
      <c r="C113" s="29" t="s">
        <v>97</v>
      </c>
      <c r="D113" s="75" t="s">
        <v>417</v>
      </c>
    </row>
    <row r="114" spans="1:4" hidden="1">
      <c r="A114" s="61"/>
      <c r="B114" s="46"/>
      <c r="C114" s="29" t="s">
        <v>97</v>
      </c>
      <c r="D114" s="75" t="s">
        <v>418</v>
      </c>
    </row>
    <row r="115" spans="1:4" hidden="1">
      <c r="A115" s="61"/>
      <c r="B115" s="46"/>
      <c r="C115" s="29" t="s">
        <v>97</v>
      </c>
      <c r="D115" s="75" t="s">
        <v>419</v>
      </c>
    </row>
    <row r="116" spans="1:4" hidden="1">
      <c r="A116" s="21"/>
      <c r="B116" s="46"/>
      <c r="C116" s="29" t="s">
        <v>97</v>
      </c>
      <c r="D116" s="75" t="s">
        <v>420</v>
      </c>
    </row>
    <row r="117" spans="1:4" hidden="1">
      <c r="A117" s="21"/>
      <c r="B117" s="46"/>
      <c r="C117" s="29" t="s">
        <v>97</v>
      </c>
      <c r="D117" s="75" t="s">
        <v>421</v>
      </c>
    </row>
    <row r="118" spans="1:4" hidden="1">
      <c r="A118" s="21"/>
      <c r="B118" s="48"/>
      <c r="C118" s="29" t="s">
        <v>97</v>
      </c>
      <c r="D118" s="75" t="s">
        <v>422</v>
      </c>
    </row>
    <row r="119" spans="1:4" hidden="1">
      <c r="A119" s="21"/>
      <c r="B119" s="49"/>
      <c r="C119" s="29" t="s">
        <v>97</v>
      </c>
      <c r="D119" s="75" t="s">
        <v>423</v>
      </c>
    </row>
    <row r="120" spans="1:4" hidden="1">
      <c r="A120" s="21"/>
      <c r="B120" s="51"/>
      <c r="C120" s="29" t="s">
        <v>97</v>
      </c>
      <c r="D120" s="75" t="s">
        <v>424</v>
      </c>
    </row>
    <row r="121" spans="1:4" hidden="1">
      <c r="A121" s="21"/>
      <c r="B121" s="51"/>
      <c r="C121" s="29" t="s">
        <v>97</v>
      </c>
      <c r="D121" s="75" t="s">
        <v>425</v>
      </c>
    </row>
    <row r="122" spans="1:4" hidden="1">
      <c r="A122" s="21"/>
      <c r="B122" s="51"/>
      <c r="C122" s="29" t="s">
        <v>97</v>
      </c>
      <c r="D122" s="75" t="s">
        <v>426</v>
      </c>
    </row>
    <row r="123" spans="1:4" hidden="1">
      <c r="A123" s="21"/>
      <c r="B123" s="51"/>
      <c r="C123" s="29" t="s">
        <v>97</v>
      </c>
      <c r="D123" s="75" t="s">
        <v>427</v>
      </c>
    </row>
    <row r="124" spans="1:4" hidden="1">
      <c r="A124" s="21"/>
      <c r="B124" s="51"/>
      <c r="C124" s="29" t="s">
        <v>97</v>
      </c>
      <c r="D124" s="75" t="s">
        <v>428</v>
      </c>
    </row>
    <row r="125" spans="1:4" hidden="1">
      <c r="A125" s="21"/>
      <c r="B125" s="51"/>
      <c r="C125" s="29" t="s">
        <v>97</v>
      </c>
      <c r="D125" s="75" t="s">
        <v>429</v>
      </c>
    </row>
    <row r="126" spans="1:4" hidden="1">
      <c r="A126" s="21"/>
      <c r="B126" s="51"/>
      <c r="C126" s="29" t="s">
        <v>97</v>
      </c>
      <c r="D126" s="75" t="s">
        <v>430</v>
      </c>
    </row>
    <row r="127" spans="1:4" hidden="1">
      <c r="A127" s="21"/>
      <c r="B127" s="51"/>
      <c r="C127" s="29" t="s">
        <v>97</v>
      </c>
      <c r="D127" s="75" t="s">
        <v>431</v>
      </c>
    </row>
    <row r="128" spans="1:4" hidden="1">
      <c r="A128" s="21"/>
      <c r="B128" s="51"/>
      <c r="C128" s="29" t="s">
        <v>97</v>
      </c>
      <c r="D128" s="75" t="s">
        <v>432</v>
      </c>
    </row>
    <row r="129" spans="1:4" hidden="1">
      <c r="A129" s="21"/>
      <c r="B129" s="51"/>
      <c r="C129" s="29" t="s">
        <v>97</v>
      </c>
      <c r="D129" s="75" t="s">
        <v>433</v>
      </c>
    </row>
    <row r="130" spans="1:4" hidden="1">
      <c r="A130" s="21"/>
      <c r="B130" s="51"/>
      <c r="C130" s="29" t="s">
        <v>97</v>
      </c>
      <c r="D130" s="75" t="s">
        <v>434</v>
      </c>
    </row>
    <row r="131" spans="1:4" hidden="1">
      <c r="A131" s="21"/>
      <c r="B131" s="51"/>
      <c r="C131" s="29" t="s">
        <v>97</v>
      </c>
      <c r="D131" s="75" t="s">
        <v>435</v>
      </c>
    </row>
    <row r="132" spans="1:4" hidden="1">
      <c r="A132" s="21"/>
      <c r="B132" s="51"/>
      <c r="C132" s="29" t="s">
        <v>97</v>
      </c>
      <c r="D132" s="75" t="s">
        <v>436</v>
      </c>
    </row>
    <row r="133" spans="1:4" hidden="1">
      <c r="A133" s="21"/>
      <c r="B133" s="51"/>
      <c r="C133" s="29" t="s">
        <v>97</v>
      </c>
      <c r="D133" s="75" t="s">
        <v>437</v>
      </c>
    </row>
    <row r="134" spans="1:4" hidden="1">
      <c r="A134" s="21"/>
      <c r="B134" s="51"/>
      <c r="C134" s="29" t="s">
        <v>97</v>
      </c>
      <c r="D134" s="75" t="s">
        <v>438</v>
      </c>
    </row>
    <row r="135" spans="1:4" hidden="1">
      <c r="A135" s="21"/>
      <c r="B135" s="51"/>
      <c r="C135" s="29" t="s">
        <v>97</v>
      </c>
      <c r="D135" s="75" t="s">
        <v>439</v>
      </c>
    </row>
    <row r="136" spans="1:4" hidden="1">
      <c r="A136" s="21"/>
      <c r="B136" s="51"/>
      <c r="C136" s="29" t="s">
        <v>97</v>
      </c>
      <c r="D136" s="75" t="s">
        <v>440</v>
      </c>
    </row>
    <row r="137" spans="1:4" hidden="1">
      <c r="A137" s="21"/>
      <c r="B137" s="51"/>
      <c r="C137" s="29" t="s">
        <v>97</v>
      </c>
      <c r="D137" s="75" t="s">
        <v>441</v>
      </c>
    </row>
    <row r="138" spans="1:4" hidden="1">
      <c r="A138" s="21"/>
      <c r="B138" s="51"/>
      <c r="C138" s="29" t="s">
        <v>97</v>
      </c>
      <c r="D138" s="75" t="s">
        <v>442</v>
      </c>
    </row>
    <row r="139" spans="1:4" hidden="1">
      <c r="A139" s="53"/>
      <c r="B139" s="43"/>
      <c r="C139" s="29" t="s">
        <v>97</v>
      </c>
      <c r="D139" s="75" t="s">
        <v>443</v>
      </c>
    </row>
    <row r="140" spans="1:4" ht="15" hidden="1">
      <c r="A140" s="33"/>
      <c r="B140" s="103"/>
      <c r="C140" s="29" t="s">
        <v>97</v>
      </c>
      <c r="D140" s="75" t="s">
        <v>444</v>
      </c>
    </row>
    <row r="141" spans="1:4" ht="15" hidden="1">
      <c r="A141" s="33"/>
      <c r="B141" s="103"/>
      <c r="C141" s="29" t="s">
        <v>97</v>
      </c>
      <c r="D141" s="75" t="s">
        <v>445</v>
      </c>
    </row>
    <row r="142" spans="1:4" ht="15" hidden="1">
      <c r="A142" s="33"/>
      <c r="B142" s="103"/>
      <c r="C142" s="29" t="s">
        <v>97</v>
      </c>
      <c r="D142" s="75" t="s">
        <v>446</v>
      </c>
    </row>
    <row r="143" spans="1:4" ht="15" hidden="1">
      <c r="A143" s="33"/>
      <c r="B143" s="103"/>
      <c r="C143" s="29" t="s">
        <v>97</v>
      </c>
      <c r="D143" s="75" t="s">
        <v>447</v>
      </c>
    </row>
    <row r="144" spans="1:4" ht="15">
      <c r="A144" s="33"/>
      <c r="B144" s="103"/>
      <c r="C144" s="29" t="s">
        <v>97</v>
      </c>
      <c r="D144" s="75" t="s">
        <v>448</v>
      </c>
    </row>
    <row r="145" spans="1:4">
      <c r="A145" s="21" t="s">
        <v>13</v>
      </c>
      <c r="B145" s="8"/>
      <c r="C145" s="29" t="s">
        <v>97</v>
      </c>
      <c r="D145" s="75" t="s">
        <v>449</v>
      </c>
    </row>
    <row r="146" spans="1:4">
      <c r="A146" s="21"/>
      <c r="B146" s="8"/>
      <c r="C146" s="29" t="s">
        <v>97</v>
      </c>
      <c r="D146" s="75" t="s">
        <v>450</v>
      </c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83919.3</v>
      </c>
      <c r="C149" s="38"/>
      <c r="D149" s="39"/>
    </row>
    <row r="150" spans="1:4">
      <c r="A150" s="102"/>
      <c r="B150" s="10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B156" sqref="B15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473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1171861</v>
      </c>
      <c r="C7" s="26"/>
      <c r="D7" s="27"/>
    </row>
    <row r="8" spans="1:4">
      <c r="A8" s="21" t="s">
        <v>4</v>
      </c>
      <c r="B8" s="8">
        <v>1171861</v>
      </c>
      <c r="C8" s="3" t="s">
        <v>26</v>
      </c>
      <c r="D8" s="4" t="s">
        <v>247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0</v>
      </c>
      <c r="C13" s="20"/>
      <c r="D13" s="55"/>
    </row>
    <row r="14" spans="1:4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 t="s">
        <v>97</v>
      </c>
      <c r="D80" s="75" t="s">
        <v>383</v>
      </c>
    </row>
    <row r="81" spans="1:4" hidden="1">
      <c r="A81" s="21"/>
      <c r="B81" s="8"/>
      <c r="C81" s="29" t="s">
        <v>97</v>
      </c>
      <c r="D81" s="75" t="s">
        <v>385</v>
      </c>
    </row>
    <row r="82" spans="1:4" hidden="1">
      <c r="A82" s="21"/>
      <c r="B82" s="8"/>
      <c r="C82" s="29" t="s">
        <v>97</v>
      </c>
      <c r="D82" s="75" t="s">
        <v>386</v>
      </c>
    </row>
    <row r="83" spans="1:4" hidden="1">
      <c r="A83" s="21"/>
      <c r="B83" s="57"/>
      <c r="C83" s="29" t="s">
        <v>97</v>
      </c>
      <c r="D83" s="75" t="s">
        <v>387</v>
      </c>
    </row>
    <row r="84" spans="1:4" hidden="1">
      <c r="A84" s="21"/>
      <c r="B84" s="32"/>
      <c r="C84" s="29" t="s">
        <v>97</v>
      </c>
      <c r="D84" s="75" t="s">
        <v>388</v>
      </c>
    </row>
    <row r="85" spans="1:4" hidden="1">
      <c r="A85" s="21"/>
      <c r="B85" s="32"/>
      <c r="C85" s="29" t="s">
        <v>97</v>
      </c>
      <c r="D85" s="75" t="s">
        <v>389</v>
      </c>
    </row>
    <row r="86" spans="1:4" hidden="1">
      <c r="A86" s="21"/>
      <c r="B86" s="32"/>
      <c r="C86" s="29" t="s">
        <v>97</v>
      </c>
      <c r="D86" s="75" t="s">
        <v>390</v>
      </c>
    </row>
    <row r="87" spans="1:4" hidden="1">
      <c r="A87" s="21"/>
      <c r="B87" s="32"/>
      <c r="C87" s="29" t="s">
        <v>97</v>
      </c>
      <c r="D87" s="75" t="s">
        <v>391</v>
      </c>
    </row>
    <row r="88" spans="1:4" hidden="1">
      <c r="A88" s="21"/>
      <c r="B88" s="32"/>
      <c r="C88" s="29" t="s">
        <v>97</v>
      </c>
      <c r="D88" s="75" t="s">
        <v>392</v>
      </c>
    </row>
    <row r="89" spans="1:4" hidden="1">
      <c r="A89" s="21"/>
      <c r="B89" s="32"/>
      <c r="C89" s="29" t="s">
        <v>97</v>
      </c>
      <c r="D89" s="75" t="s">
        <v>393</v>
      </c>
    </row>
    <row r="90" spans="1:4" hidden="1">
      <c r="A90" s="21"/>
      <c r="B90" s="32"/>
      <c r="C90" s="29" t="s">
        <v>97</v>
      </c>
      <c r="D90" s="75" t="s">
        <v>394</v>
      </c>
    </row>
    <row r="91" spans="1:4" hidden="1">
      <c r="A91" s="19" t="s">
        <v>8</v>
      </c>
      <c r="B91" s="23"/>
      <c r="C91" s="29" t="s">
        <v>97</v>
      </c>
      <c r="D91" s="75" t="s">
        <v>395</v>
      </c>
    </row>
    <row r="92" spans="1:4" hidden="1">
      <c r="A92" s="21" t="s">
        <v>9</v>
      </c>
      <c r="B92" s="8"/>
      <c r="C92" s="29" t="s">
        <v>97</v>
      </c>
      <c r="D92" s="75" t="s">
        <v>396</v>
      </c>
    </row>
    <row r="93" spans="1:4" hidden="1">
      <c r="A93" s="21"/>
      <c r="B93" s="8"/>
      <c r="C93" s="29" t="s">
        <v>97</v>
      </c>
      <c r="D93" s="75" t="s">
        <v>397</v>
      </c>
    </row>
    <row r="94" spans="1:4" ht="51">
      <c r="A94" s="19" t="s">
        <v>10</v>
      </c>
      <c r="B94" s="23"/>
      <c r="C94" s="29" t="s">
        <v>97</v>
      </c>
      <c r="D94" s="75" t="s">
        <v>398</v>
      </c>
    </row>
    <row r="95" spans="1:4">
      <c r="A95" s="21"/>
      <c r="B95" s="8"/>
      <c r="C95" s="29" t="s">
        <v>97</v>
      </c>
      <c r="D95" s="75" t="s">
        <v>399</v>
      </c>
    </row>
    <row r="96" spans="1:4">
      <c r="A96" s="21"/>
      <c r="B96" s="8"/>
      <c r="C96" s="29" t="s">
        <v>97</v>
      </c>
      <c r="D96" s="75" t="s">
        <v>400</v>
      </c>
    </row>
    <row r="97" spans="1:4">
      <c r="A97" s="21"/>
      <c r="B97" s="8"/>
      <c r="C97" s="29" t="s">
        <v>97</v>
      </c>
      <c r="D97" s="75" t="s">
        <v>401</v>
      </c>
    </row>
    <row r="98" spans="1:4">
      <c r="A98" s="21"/>
      <c r="B98" s="8"/>
      <c r="C98" s="29" t="s">
        <v>97</v>
      </c>
      <c r="D98" s="75" t="s">
        <v>402</v>
      </c>
    </row>
    <row r="99" spans="1:4">
      <c r="A99" s="21"/>
      <c r="B99" s="8"/>
      <c r="C99" s="29" t="s">
        <v>97</v>
      </c>
      <c r="D99" s="75" t="s">
        <v>403</v>
      </c>
    </row>
    <row r="100" spans="1:4">
      <c r="A100" s="21"/>
      <c r="B100" s="8"/>
      <c r="C100" s="29" t="s">
        <v>97</v>
      </c>
      <c r="D100" s="75" t="s">
        <v>404</v>
      </c>
    </row>
    <row r="101" spans="1:4">
      <c r="A101" s="21"/>
      <c r="B101" s="8"/>
      <c r="C101" s="29" t="s">
        <v>97</v>
      </c>
      <c r="D101" s="75" t="s">
        <v>405</v>
      </c>
    </row>
    <row r="102" spans="1:4">
      <c r="A102" s="21"/>
      <c r="B102" s="8"/>
      <c r="C102" s="29" t="s">
        <v>97</v>
      </c>
      <c r="D102" s="75" t="s">
        <v>406</v>
      </c>
    </row>
    <row r="103" spans="1:4">
      <c r="A103" s="21"/>
      <c r="B103" s="8"/>
      <c r="C103" s="29" t="s">
        <v>97</v>
      </c>
      <c r="D103" s="75" t="s">
        <v>407</v>
      </c>
    </row>
    <row r="104" spans="1:4" hidden="1">
      <c r="A104" s="21"/>
      <c r="B104" s="8"/>
      <c r="C104" s="29" t="s">
        <v>97</v>
      </c>
      <c r="D104" s="75" t="s">
        <v>408</v>
      </c>
    </row>
    <row r="105" spans="1:4" ht="38.25" hidden="1">
      <c r="A105" s="19" t="s">
        <v>11</v>
      </c>
      <c r="B105" s="23"/>
      <c r="C105" s="29" t="s">
        <v>97</v>
      </c>
      <c r="D105" s="75" t="s">
        <v>409</v>
      </c>
    </row>
    <row r="106" spans="1:4" ht="25.5" hidden="1">
      <c r="A106" s="21" t="s">
        <v>12</v>
      </c>
      <c r="B106" s="23"/>
      <c r="C106" s="29" t="s">
        <v>97</v>
      </c>
      <c r="D106" s="75" t="s">
        <v>410</v>
      </c>
    </row>
    <row r="107" spans="1:4" hidden="1">
      <c r="A107" s="21" t="s">
        <v>27</v>
      </c>
      <c r="B107" s="8"/>
      <c r="C107" s="29" t="s">
        <v>97</v>
      </c>
      <c r="D107" s="75" t="s">
        <v>411</v>
      </c>
    </row>
    <row r="108" spans="1:4" hidden="1">
      <c r="A108" s="59"/>
      <c r="B108" s="8"/>
      <c r="C108" s="29" t="s">
        <v>97</v>
      </c>
      <c r="D108" s="75" t="s">
        <v>412</v>
      </c>
    </row>
    <row r="109" spans="1:4" hidden="1">
      <c r="A109" s="44"/>
      <c r="B109" s="8"/>
      <c r="C109" s="29" t="s">
        <v>97</v>
      </c>
      <c r="D109" s="75" t="s">
        <v>413</v>
      </c>
    </row>
    <row r="110" spans="1:4" hidden="1">
      <c r="A110" s="21"/>
      <c r="B110" s="8"/>
      <c r="C110" s="29" t="s">
        <v>97</v>
      </c>
      <c r="D110" s="75" t="s">
        <v>414</v>
      </c>
    </row>
    <row r="111" spans="1:4" hidden="1">
      <c r="A111" s="61"/>
      <c r="B111" s="8"/>
      <c r="C111" s="29" t="s">
        <v>97</v>
      </c>
      <c r="D111" s="75" t="s">
        <v>415</v>
      </c>
    </row>
    <row r="112" spans="1:4" hidden="1">
      <c r="A112" s="61"/>
      <c r="B112" s="46"/>
      <c r="C112" s="29" t="s">
        <v>97</v>
      </c>
      <c r="D112" s="75" t="s">
        <v>416</v>
      </c>
    </row>
    <row r="113" spans="1:4" hidden="1">
      <c r="A113" s="61"/>
      <c r="B113" s="46"/>
      <c r="C113" s="29" t="s">
        <v>97</v>
      </c>
      <c r="D113" s="75" t="s">
        <v>417</v>
      </c>
    </row>
    <row r="114" spans="1:4" hidden="1">
      <c r="A114" s="61"/>
      <c r="B114" s="46"/>
      <c r="C114" s="29" t="s">
        <v>97</v>
      </c>
      <c r="D114" s="75" t="s">
        <v>418</v>
      </c>
    </row>
    <row r="115" spans="1:4" hidden="1">
      <c r="A115" s="61"/>
      <c r="B115" s="46"/>
      <c r="C115" s="29" t="s">
        <v>97</v>
      </c>
      <c r="D115" s="75" t="s">
        <v>419</v>
      </c>
    </row>
    <row r="116" spans="1:4" hidden="1">
      <c r="A116" s="21"/>
      <c r="B116" s="46"/>
      <c r="C116" s="29" t="s">
        <v>97</v>
      </c>
      <c r="D116" s="75" t="s">
        <v>420</v>
      </c>
    </row>
    <row r="117" spans="1:4" hidden="1">
      <c r="A117" s="21"/>
      <c r="B117" s="46"/>
      <c r="C117" s="29" t="s">
        <v>97</v>
      </c>
      <c r="D117" s="75" t="s">
        <v>421</v>
      </c>
    </row>
    <row r="118" spans="1:4" hidden="1">
      <c r="A118" s="21"/>
      <c r="B118" s="48"/>
      <c r="C118" s="29" t="s">
        <v>97</v>
      </c>
      <c r="D118" s="75" t="s">
        <v>422</v>
      </c>
    </row>
    <row r="119" spans="1:4" hidden="1">
      <c r="A119" s="21"/>
      <c r="B119" s="49"/>
      <c r="C119" s="29" t="s">
        <v>97</v>
      </c>
      <c r="D119" s="75" t="s">
        <v>423</v>
      </c>
    </row>
    <row r="120" spans="1:4" hidden="1">
      <c r="A120" s="21"/>
      <c r="B120" s="51"/>
      <c r="C120" s="29" t="s">
        <v>97</v>
      </c>
      <c r="D120" s="75" t="s">
        <v>424</v>
      </c>
    </row>
    <row r="121" spans="1:4" hidden="1">
      <c r="A121" s="21"/>
      <c r="B121" s="51"/>
      <c r="C121" s="29" t="s">
        <v>97</v>
      </c>
      <c r="D121" s="75" t="s">
        <v>425</v>
      </c>
    </row>
    <row r="122" spans="1:4" hidden="1">
      <c r="A122" s="21"/>
      <c r="B122" s="51"/>
      <c r="C122" s="29" t="s">
        <v>97</v>
      </c>
      <c r="D122" s="75" t="s">
        <v>426</v>
      </c>
    </row>
    <row r="123" spans="1:4" hidden="1">
      <c r="A123" s="21"/>
      <c r="B123" s="51"/>
      <c r="C123" s="29" t="s">
        <v>97</v>
      </c>
      <c r="D123" s="75" t="s">
        <v>427</v>
      </c>
    </row>
    <row r="124" spans="1:4" hidden="1">
      <c r="A124" s="21"/>
      <c r="B124" s="51"/>
      <c r="C124" s="29" t="s">
        <v>97</v>
      </c>
      <c r="D124" s="75" t="s">
        <v>428</v>
      </c>
    </row>
    <row r="125" spans="1:4" hidden="1">
      <c r="A125" s="21"/>
      <c r="B125" s="51"/>
      <c r="C125" s="29" t="s">
        <v>97</v>
      </c>
      <c r="D125" s="75" t="s">
        <v>429</v>
      </c>
    </row>
    <row r="126" spans="1:4" hidden="1">
      <c r="A126" s="21"/>
      <c r="B126" s="51"/>
      <c r="C126" s="29" t="s">
        <v>97</v>
      </c>
      <c r="D126" s="75" t="s">
        <v>430</v>
      </c>
    </row>
    <row r="127" spans="1:4" hidden="1">
      <c r="A127" s="21"/>
      <c r="B127" s="51"/>
      <c r="C127" s="29" t="s">
        <v>97</v>
      </c>
      <c r="D127" s="75" t="s">
        <v>431</v>
      </c>
    </row>
    <row r="128" spans="1:4" hidden="1">
      <c r="A128" s="21"/>
      <c r="B128" s="51"/>
      <c r="C128" s="29" t="s">
        <v>97</v>
      </c>
      <c r="D128" s="75" t="s">
        <v>432</v>
      </c>
    </row>
    <row r="129" spans="1:4" hidden="1">
      <c r="A129" s="21"/>
      <c r="B129" s="51"/>
      <c r="C129" s="29" t="s">
        <v>97</v>
      </c>
      <c r="D129" s="75" t="s">
        <v>433</v>
      </c>
    </row>
    <row r="130" spans="1:4" hidden="1">
      <c r="A130" s="21"/>
      <c r="B130" s="51"/>
      <c r="C130" s="29" t="s">
        <v>97</v>
      </c>
      <c r="D130" s="75" t="s">
        <v>434</v>
      </c>
    </row>
    <row r="131" spans="1:4" hidden="1">
      <c r="A131" s="21"/>
      <c r="B131" s="51"/>
      <c r="C131" s="29" t="s">
        <v>97</v>
      </c>
      <c r="D131" s="75" t="s">
        <v>435</v>
      </c>
    </row>
    <row r="132" spans="1:4" hidden="1">
      <c r="A132" s="21"/>
      <c r="B132" s="51"/>
      <c r="C132" s="29" t="s">
        <v>97</v>
      </c>
      <c r="D132" s="75" t="s">
        <v>436</v>
      </c>
    </row>
    <row r="133" spans="1:4" hidden="1">
      <c r="A133" s="21"/>
      <c r="B133" s="51"/>
      <c r="C133" s="29" t="s">
        <v>97</v>
      </c>
      <c r="D133" s="75" t="s">
        <v>437</v>
      </c>
    </row>
    <row r="134" spans="1:4" hidden="1">
      <c r="A134" s="21"/>
      <c r="B134" s="51"/>
      <c r="C134" s="29" t="s">
        <v>97</v>
      </c>
      <c r="D134" s="75" t="s">
        <v>438</v>
      </c>
    </row>
    <row r="135" spans="1:4" hidden="1">
      <c r="A135" s="21"/>
      <c r="B135" s="51"/>
      <c r="C135" s="29" t="s">
        <v>97</v>
      </c>
      <c r="D135" s="75" t="s">
        <v>439</v>
      </c>
    </row>
    <row r="136" spans="1:4" hidden="1">
      <c r="A136" s="21"/>
      <c r="B136" s="51"/>
      <c r="C136" s="29" t="s">
        <v>97</v>
      </c>
      <c r="D136" s="75" t="s">
        <v>440</v>
      </c>
    </row>
    <row r="137" spans="1:4" hidden="1">
      <c r="A137" s="21"/>
      <c r="B137" s="51"/>
      <c r="C137" s="29" t="s">
        <v>97</v>
      </c>
      <c r="D137" s="75" t="s">
        <v>441</v>
      </c>
    </row>
    <row r="138" spans="1:4" hidden="1">
      <c r="A138" s="21"/>
      <c r="B138" s="51"/>
      <c r="C138" s="29" t="s">
        <v>97</v>
      </c>
      <c r="D138" s="75" t="s">
        <v>442</v>
      </c>
    </row>
    <row r="139" spans="1:4" hidden="1">
      <c r="A139" s="53"/>
      <c r="B139" s="43"/>
      <c r="C139" s="29" t="s">
        <v>97</v>
      </c>
      <c r="D139" s="75" t="s">
        <v>443</v>
      </c>
    </row>
    <row r="140" spans="1:4" ht="15" hidden="1">
      <c r="A140" s="33"/>
      <c r="B140" s="103"/>
      <c r="C140" s="29" t="s">
        <v>97</v>
      </c>
      <c r="D140" s="75" t="s">
        <v>444</v>
      </c>
    </row>
    <row r="141" spans="1:4" ht="15" hidden="1">
      <c r="A141" s="33"/>
      <c r="B141" s="103"/>
      <c r="C141" s="29" t="s">
        <v>97</v>
      </c>
      <c r="D141" s="75" t="s">
        <v>445</v>
      </c>
    </row>
    <row r="142" spans="1:4" ht="15" hidden="1">
      <c r="A142" s="33"/>
      <c r="B142" s="103"/>
      <c r="C142" s="29" t="s">
        <v>97</v>
      </c>
      <c r="D142" s="75" t="s">
        <v>446</v>
      </c>
    </row>
    <row r="143" spans="1:4" ht="15" hidden="1">
      <c r="A143" s="33"/>
      <c r="B143" s="103"/>
      <c r="C143" s="29" t="s">
        <v>97</v>
      </c>
      <c r="D143" s="75" t="s">
        <v>447</v>
      </c>
    </row>
    <row r="144" spans="1:4" ht="15" hidden="1">
      <c r="A144" s="33"/>
      <c r="B144" s="103"/>
      <c r="C144" s="29" t="s">
        <v>97</v>
      </c>
      <c r="D144" s="75" t="s">
        <v>448</v>
      </c>
    </row>
    <row r="145" spans="1:4">
      <c r="A145" s="21" t="s">
        <v>13</v>
      </c>
      <c r="B145" s="8"/>
      <c r="C145" s="29" t="s">
        <v>97</v>
      </c>
      <c r="D145" s="75" t="s">
        <v>449</v>
      </c>
    </row>
    <row r="146" spans="1:4">
      <c r="A146" s="21"/>
      <c r="B146" s="8"/>
      <c r="C146" s="29" t="s">
        <v>97</v>
      </c>
      <c r="D146" s="75" t="s">
        <v>450</v>
      </c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1171861</v>
      </c>
      <c r="C149" s="38"/>
      <c r="D149" s="39"/>
    </row>
    <row r="150" spans="1:4">
      <c r="A150" s="101"/>
      <c r="B150" s="10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467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1468652</v>
      </c>
      <c r="C7" s="26"/>
      <c r="D7" s="27"/>
    </row>
    <row r="8" spans="1:4">
      <c r="A8" s="21" t="s">
        <v>4</v>
      </c>
      <c r="B8" s="8">
        <v>1468652</v>
      </c>
      <c r="C8" s="3" t="s">
        <v>468</v>
      </c>
      <c r="D8" s="4" t="s">
        <v>469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12124.33</v>
      </c>
      <c r="C13" s="20"/>
      <c r="D13" s="55"/>
    </row>
    <row r="14" spans="1:4">
      <c r="A14" s="21" t="s">
        <v>21</v>
      </c>
      <c r="B14" s="8">
        <v>12104.33</v>
      </c>
      <c r="C14" s="74" t="s">
        <v>26</v>
      </c>
      <c r="D14" s="58" t="s">
        <v>470</v>
      </c>
    </row>
    <row r="15" spans="1:4" ht="13.5" thickBot="1">
      <c r="A15" s="21"/>
      <c r="B15" s="8">
        <v>20</v>
      </c>
      <c r="C15" s="74" t="s">
        <v>181</v>
      </c>
      <c r="D15" s="58" t="s">
        <v>471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2062000</v>
      </c>
      <c r="C77" s="20"/>
      <c r="D77" s="22"/>
    </row>
    <row r="78" spans="1:4">
      <c r="A78" s="21"/>
      <c r="B78" s="8">
        <v>1762000</v>
      </c>
      <c r="C78" s="29" t="s">
        <v>97</v>
      </c>
      <c r="D78" s="75" t="s">
        <v>472</v>
      </c>
    </row>
    <row r="79" spans="1:4">
      <c r="A79" s="21"/>
      <c r="B79" s="8">
        <v>300000</v>
      </c>
      <c r="C79" s="29" t="s">
        <v>97</v>
      </c>
      <c r="D79" s="75" t="s">
        <v>472</v>
      </c>
    </row>
    <row r="80" spans="1:4">
      <c r="A80" s="21"/>
      <c r="B80" s="8"/>
      <c r="C80" s="29" t="s">
        <v>97</v>
      </c>
      <c r="D80" s="75" t="s">
        <v>383</v>
      </c>
    </row>
    <row r="81" spans="1:4" hidden="1">
      <c r="A81" s="21"/>
      <c r="B81" s="8"/>
      <c r="C81" s="29" t="s">
        <v>97</v>
      </c>
      <c r="D81" s="75" t="s">
        <v>385</v>
      </c>
    </row>
    <row r="82" spans="1:4" hidden="1">
      <c r="A82" s="21"/>
      <c r="B82" s="8"/>
      <c r="C82" s="29" t="s">
        <v>97</v>
      </c>
      <c r="D82" s="75" t="s">
        <v>386</v>
      </c>
    </row>
    <row r="83" spans="1:4" hidden="1">
      <c r="A83" s="21"/>
      <c r="B83" s="57"/>
      <c r="C83" s="29" t="s">
        <v>97</v>
      </c>
      <c r="D83" s="75" t="s">
        <v>387</v>
      </c>
    </row>
    <row r="84" spans="1:4" hidden="1">
      <c r="A84" s="21"/>
      <c r="B84" s="32"/>
      <c r="C84" s="29" t="s">
        <v>97</v>
      </c>
      <c r="D84" s="75" t="s">
        <v>388</v>
      </c>
    </row>
    <row r="85" spans="1:4" hidden="1">
      <c r="A85" s="21"/>
      <c r="B85" s="32"/>
      <c r="C85" s="29" t="s">
        <v>97</v>
      </c>
      <c r="D85" s="75" t="s">
        <v>389</v>
      </c>
    </row>
    <row r="86" spans="1:4" hidden="1">
      <c r="A86" s="21"/>
      <c r="B86" s="32"/>
      <c r="C86" s="29" t="s">
        <v>97</v>
      </c>
      <c r="D86" s="75" t="s">
        <v>390</v>
      </c>
    </row>
    <row r="87" spans="1:4" hidden="1">
      <c r="A87" s="21"/>
      <c r="B87" s="32"/>
      <c r="C87" s="29" t="s">
        <v>97</v>
      </c>
      <c r="D87" s="75" t="s">
        <v>391</v>
      </c>
    </row>
    <row r="88" spans="1:4" hidden="1">
      <c r="A88" s="21"/>
      <c r="B88" s="32"/>
      <c r="C88" s="29" t="s">
        <v>97</v>
      </c>
      <c r="D88" s="75" t="s">
        <v>392</v>
      </c>
    </row>
    <row r="89" spans="1:4" hidden="1">
      <c r="A89" s="21"/>
      <c r="B89" s="32"/>
      <c r="C89" s="29" t="s">
        <v>97</v>
      </c>
      <c r="D89" s="75" t="s">
        <v>393</v>
      </c>
    </row>
    <row r="90" spans="1:4" hidden="1">
      <c r="A90" s="21"/>
      <c r="B90" s="32"/>
      <c r="C90" s="29" t="s">
        <v>97</v>
      </c>
      <c r="D90" s="75" t="s">
        <v>394</v>
      </c>
    </row>
    <row r="91" spans="1:4" hidden="1">
      <c r="A91" s="19" t="s">
        <v>8</v>
      </c>
      <c r="B91" s="23"/>
      <c r="C91" s="29" t="s">
        <v>97</v>
      </c>
      <c r="D91" s="75" t="s">
        <v>395</v>
      </c>
    </row>
    <row r="92" spans="1:4" hidden="1">
      <c r="A92" s="21" t="s">
        <v>9</v>
      </c>
      <c r="B92" s="8"/>
      <c r="C92" s="29" t="s">
        <v>97</v>
      </c>
      <c r="D92" s="75" t="s">
        <v>396</v>
      </c>
    </row>
    <row r="93" spans="1:4" hidden="1">
      <c r="A93" s="21"/>
      <c r="B93" s="8"/>
      <c r="C93" s="29" t="s">
        <v>97</v>
      </c>
      <c r="D93" s="75" t="s">
        <v>397</v>
      </c>
    </row>
    <row r="94" spans="1:4" ht="51" hidden="1">
      <c r="A94" s="19" t="s">
        <v>10</v>
      </c>
      <c r="B94" s="23"/>
      <c r="C94" s="29" t="s">
        <v>97</v>
      </c>
      <c r="D94" s="75" t="s">
        <v>398</v>
      </c>
    </row>
    <row r="95" spans="1:4" hidden="1">
      <c r="A95" s="21"/>
      <c r="B95" s="8"/>
      <c r="C95" s="29" t="s">
        <v>97</v>
      </c>
      <c r="D95" s="75" t="s">
        <v>399</v>
      </c>
    </row>
    <row r="96" spans="1:4" hidden="1">
      <c r="A96" s="21"/>
      <c r="B96" s="8"/>
      <c r="C96" s="29" t="s">
        <v>97</v>
      </c>
      <c r="D96" s="75" t="s">
        <v>400</v>
      </c>
    </row>
    <row r="97" spans="1:4" hidden="1">
      <c r="A97" s="21"/>
      <c r="B97" s="8"/>
      <c r="C97" s="29" t="s">
        <v>97</v>
      </c>
      <c r="D97" s="75" t="s">
        <v>401</v>
      </c>
    </row>
    <row r="98" spans="1:4" hidden="1">
      <c r="A98" s="21"/>
      <c r="B98" s="8"/>
      <c r="C98" s="29" t="s">
        <v>97</v>
      </c>
      <c r="D98" s="75" t="s">
        <v>402</v>
      </c>
    </row>
    <row r="99" spans="1:4" hidden="1">
      <c r="A99" s="21"/>
      <c r="B99" s="8"/>
      <c r="C99" s="29" t="s">
        <v>97</v>
      </c>
      <c r="D99" s="75" t="s">
        <v>403</v>
      </c>
    </row>
    <row r="100" spans="1:4" hidden="1">
      <c r="A100" s="21"/>
      <c r="B100" s="8"/>
      <c r="C100" s="29" t="s">
        <v>97</v>
      </c>
      <c r="D100" s="75" t="s">
        <v>404</v>
      </c>
    </row>
    <row r="101" spans="1:4" hidden="1">
      <c r="A101" s="21"/>
      <c r="B101" s="8"/>
      <c r="C101" s="29" t="s">
        <v>97</v>
      </c>
      <c r="D101" s="75" t="s">
        <v>405</v>
      </c>
    </row>
    <row r="102" spans="1:4" hidden="1">
      <c r="A102" s="21"/>
      <c r="B102" s="8"/>
      <c r="C102" s="29" t="s">
        <v>97</v>
      </c>
      <c r="D102" s="75" t="s">
        <v>406</v>
      </c>
    </row>
    <row r="103" spans="1:4" hidden="1">
      <c r="A103" s="21"/>
      <c r="B103" s="8"/>
      <c r="C103" s="29" t="s">
        <v>97</v>
      </c>
      <c r="D103" s="75" t="s">
        <v>407</v>
      </c>
    </row>
    <row r="104" spans="1:4" hidden="1">
      <c r="A104" s="21"/>
      <c r="B104" s="8"/>
      <c r="C104" s="29" t="s">
        <v>97</v>
      </c>
      <c r="D104" s="75" t="s">
        <v>408</v>
      </c>
    </row>
    <row r="105" spans="1:4" ht="38.25" hidden="1">
      <c r="A105" s="19" t="s">
        <v>11</v>
      </c>
      <c r="B105" s="23"/>
      <c r="C105" s="29" t="s">
        <v>97</v>
      </c>
      <c r="D105" s="75" t="s">
        <v>409</v>
      </c>
    </row>
    <row r="106" spans="1:4" ht="25.5" hidden="1">
      <c r="A106" s="21" t="s">
        <v>12</v>
      </c>
      <c r="B106" s="23"/>
      <c r="C106" s="29" t="s">
        <v>97</v>
      </c>
      <c r="D106" s="75" t="s">
        <v>410</v>
      </c>
    </row>
    <row r="107" spans="1:4" hidden="1">
      <c r="A107" s="21" t="s">
        <v>27</v>
      </c>
      <c r="B107" s="8"/>
      <c r="C107" s="29" t="s">
        <v>97</v>
      </c>
      <c r="D107" s="75" t="s">
        <v>411</v>
      </c>
    </row>
    <row r="108" spans="1:4" hidden="1">
      <c r="A108" s="59"/>
      <c r="B108" s="8"/>
      <c r="C108" s="29" t="s">
        <v>97</v>
      </c>
      <c r="D108" s="75" t="s">
        <v>412</v>
      </c>
    </row>
    <row r="109" spans="1:4" hidden="1">
      <c r="A109" s="44"/>
      <c r="B109" s="8"/>
      <c r="C109" s="29" t="s">
        <v>97</v>
      </c>
      <c r="D109" s="75" t="s">
        <v>413</v>
      </c>
    </row>
    <row r="110" spans="1:4" hidden="1">
      <c r="A110" s="21"/>
      <c r="B110" s="8"/>
      <c r="C110" s="29" t="s">
        <v>97</v>
      </c>
      <c r="D110" s="75" t="s">
        <v>414</v>
      </c>
    </row>
    <row r="111" spans="1:4" hidden="1">
      <c r="A111" s="61"/>
      <c r="B111" s="8"/>
      <c r="C111" s="29" t="s">
        <v>97</v>
      </c>
      <c r="D111" s="75" t="s">
        <v>415</v>
      </c>
    </row>
    <row r="112" spans="1:4" hidden="1">
      <c r="A112" s="61"/>
      <c r="B112" s="46"/>
      <c r="C112" s="29" t="s">
        <v>97</v>
      </c>
      <c r="D112" s="75" t="s">
        <v>416</v>
      </c>
    </row>
    <row r="113" spans="1:4" hidden="1">
      <c r="A113" s="61"/>
      <c r="B113" s="46"/>
      <c r="C113" s="29" t="s">
        <v>97</v>
      </c>
      <c r="D113" s="75" t="s">
        <v>417</v>
      </c>
    </row>
    <row r="114" spans="1:4" hidden="1">
      <c r="A114" s="61"/>
      <c r="B114" s="46"/>
      <c r="C114" s="29" t="s">
        <v>97</v>
      </c>
      <c r="D114" s="75" t="s">
        <v>418</v>
      </c>
    </row>
    <row r="115" spans="1:4" hidden="1">
      <c r="A115" s="61"/>
      <c r="B115" s="46"/>
      <c r="C115" s="29" t="s">
        <v>97</v>
      </c>
      <c r="D115" s="75" t="s">
        <v>419</v>
      </c>
    </row>
    <row r="116" spans="1:4" hidden="1">
      <c r="A116" s="21"/>
      <c r="B116" s="46"/>
      <c r="C116" s="29" t="s">
        <v>97</v>
      </c>
      <c r="D116" s="75" t="s">
        <v>420</v>
      </c>
    </row>
    <row r="117" spans="1:4" hidden="1">
      <c r="A117" s="21"/>
      <c r="B117" s="46"/>
      <c r="C117" s="29" t="s">
        <v>97</v>
      </c>
      <c r="D117" s="75" t="s">
        <v>421</v>
      </c>
    </row>
    <row r="118" spans="1:4" hidden="1">
      <c r="A118" s="21"/>
      <c r="B118" s="48"/>
      <c r="C118" s="29" t="s">
        <v>97</v>
      </c>
      <c r="D118" s="75" t="s">
        <v>422</v>
      </c>
    </row>
    <row r="119" spans="1:4" hidden="1">
      <c r="A119" s="21"/>
      <c r="B119" s="49"/>
      <c r="C119" s="29" t="s">
        <v>97</v>
      </c>
      <c r="D119" s="75" t="s">
        <v>423</v>
      </c>
    </row>
    <row r="120" spans="1:4" hidden="1">
      <c r="A120" s="21"/>
      <c r="B120" s="51"/>
      <c r="C120" s="29" t="s">
        <v>97</v>
      </c>
      <c r="D120" s="75" t="s">
        <v>424</v>
      </c>
    </row>
    <row r="121" spans="1:4" hidden="1">
      <c r="A121" s="21"/>
      <c r="B121" s="51"/>
      <c r="C121" s="29" t="s">
        <v>97</v>
      </c>
      <c r="D121" s="75" t="s">
        <v>425</v>
      </c>
    </row>
    <row r="122" spans="1:4" hidden="1">
      <c r="A122" s="21"/>
      <c r="B122" s="51"/>
      <c r="C122" s="29" t="s">
        <v>97</v>
      </c>
      <c r="D122" s="75" t="s">
        <v>426</v>
      </c>
    </row>
    <row r="123" spans="1:4" hidden="1">
      <c r="A123" s="21"/>
      <c r="B123" s="51"/>
      <c r="C123" s="29" t="s">
        <v>97</v>
      </c>
      <c r="D123" s="75" t="s">
        <v>427</v>
      </c>
    </row>
    <row r="124" spans="1:4" hidden="1">
      <c r="A124" s="21"/>
      <c r="B124" s="51"/>
      <c r="C124" s="29" t="s">
        <v>97</v>
      </c>
      <c r="D124" s="75" t="s">
        <v>428</v>
      </c>
    </row>
    <row r="125" spans="1:4" hidden="1">
      <c r="A125" s="21"/>
      <c r="B125" s="51"/>
      <c r="C125" s="29" t="s">
        <v>97</v>
      </c>
      <c r="D125" s="75" t="s">
        <v>429</v>
      </c>
    </row>
    <row r="126" spans="1:4" hidden="1">
      <c r="A126" s="21"/>
      <c r="B126" s="51"/>
      <c r="C126" s="29" t="s">
        <v>97</v>
      </c>
      <c r="D126" s="75" t="s">
        <v>430</v>
      </c>
    </row>
    <row r="127" spans="1:4" hidden="1">
      <c r="A127" s="21"/>
      <c r="B127" s="51"/>
      <c r="C127" s="29" t="s">
        <v>97</v>
      </c>
      <c r="D127" s="75" t="s">
        <v>431</v>
      </c>
    </row>
    <row r="128" spans="1:4" hidden="1">
      <c r="A128" s="21"/>
      <c r="B128" s="51"/>
      <c r="C128" s="29" t="s">
        <v>97</v>
      </c>
      <c r="D128" s="75" t="s">
        <v>432</v>
      </c>
    </row>
    <row r="129" spans="1:4" hidden="1">
      <c r="A129" s="21"/>
      <c r="B129" s="51"/>
      <c r="C129" s="29" t="s">
        <v>97</v>
      </c>
      <c r="D129" s="75" t="s">
        <v>433</v>
      </c>
    </row>
    <row r="130" spans="1:4" hidden="1">
      <c r="A130" s="21"/>
      <c r="B130" s="51"/>
      <c r="C130" s="29" t="s">
        <v>97</v>
      </c>
      <c r="D130" s="75" t="s">
        <v>434</v>
      </c>
    </row>
    <row r="131" spans="1:4" hidden="1">
      <c r="A131" s="21"/>
      <c r="B131" s="51"/>
      <c r="C131" s="29" t="s">
        <v>97</v>
      </c>
      <c r="D131" s="75" t="s">
        <v>435</v>
      </c>
    </row>
    <row r="132" spans="1:4" hidden="1">
      <c r="A132" s="21"/>
      <c r="B132" s="51"/>
      <c r="C132" s="29" t="s">
        <v>97</v>
      </c>
      <c r="D132" s="75" t="s">
        <v>436</v>
      </c>
    </row>
    <row r="133" spans="1:4" hidden="1">
      <c r="A133" s="21"/>
      <c r="B133" s="51"/>
      <c r="C133" s="29" t="s">
        <v>97</v>
      </c>
      <c r="D133" s="75" t="s">
        <v>437</v>
      </c>
    </row>
    <row r="134" spans="1:4" hidden="1">
      <c r="A134" s="21"/>
      <c r="B134" s="51"/>
      <c r="C134" s="29" t="s">
        <v>97</v>
      </c>
      <c r="D134" s="75" t="s">
        <v>438</v>
      </c>
    </row>
    <row r="135" spans="1:4" hidden="1">
      <c r="A135" s="21"/>
      <c r="B135" s="51"/>
      <c r="C135" s="29" t="s">
        <v>97</v>
      </c>
      <c r="D135" s="75" t="s">
        <v>439</v>
      </c>
    </row>
    <row r="136" spans="1:4" hidden="1">
      <c r="A136" s="21"/>
      <c r="B136" s="51"/>
      <c r="C136" s="29" t="s">
        <v>97</v>
      </c>
      <c r="D136" s="75" t="s">
        <v>440</v>
      </c>
    </row>
    <row r="137" spans="1:4" hidden="1">
      <c r="A137" s="21"/>
      <c r="B137" s="51"/>
      <c r="C137" s="29" t="s">
        <v>97</v>
      </c>
      <c r="D137" s="75" t="s">
        <v>441</v>
      </c>
    </row>
    <row r="138" spans="1:4" hidden="1">
      <c r="A138" s="21"/>
      <c r="B138" s="51"/>
      <c r="C138" s="29" t="s">
        <v>97</v>
      </c>
      <c r="D138" s="75" t="s">
        <v>442</v>
      </c>
    </row>
    <row r="139" spans="1:4" hidden="1">
      <c r="A139" s="53"/>
      <c r="B139" s="43"/>
      <c r="C139" s="29" t="s">
        <v>97</v>
      </c>
      <c r="D139" s="75" t="s">
        <v>443</v>
      </c>
    </row>
    <row r="140" spans="1:4" ht="15" hidden="1">
      <c r="A140" s="33"/>
      <c r="B140" s="82"/>
      <c r="C140" s="29" t="s">
        <v>97</v>
      </c>
      <c r="D140" s="75" t="s">
        <v>444</v>
      </c>
    </row>
    <row r="141" spans="1:4" ht="15" hidden="1">
      <c r="A141" s="33"/>
      <c r="B141" s="82"/>
      <c r="C141" s="29" t="s">
        <v>97</v>
      </c>
      <c r="D141" s="75" t="s">
        <v>445</v>
      </c>
    </row>
    <row r="142" spans="1:4" ht="15" hidden="1">
      <c r="A142" s="33"/>
      <c r="B142" s="82"/>
      <c r="C142" s="29" t="s">
        <v>97</v>
      </c>
      <c r="D142" s="75" t="s">
        <v>446</v>
      </c>
    </row>
    <row r="143" spans="1:4" ht="15" hidden="1">
      <c r="A143" s="33"/>
      <c r="B143" s="82"/>
      <c r="C143" s="29" t="s">
        <v>97</v>
      </c>
      <c r="D143" s="75" t="s">
        <v>447</v>
      </c>
    </row>
    <row r="144" spans="1:4" ht="15">
      <c r="A144" s="33"/>
      <c r="B144" s="82"/>
      <c r="C144" s="29" t="s">
        <v>97</v>
      </c>
      <c r="D144" s="75" t="s">
        <v>448</v>
      </c>
    </row>
    <row r="145" spans="1:4">
      <c r="A145" s="21" t="s">
        <v>13</v>
      </c>
      <c r="B145" s="8"/>
      <c r="C145" s="29" t="s">
        <v>97</v>
      </c>
      <c r="D145" s="75" t="s">
        <v>449</v>
      </c>
    </row>
    <row r="146" spans="1:4">
      <c r="A146" s="21"/>
      <c r="B146" s="8"/>
      <c r="C146" s="29" t="s">
        <v>97</v>
      </c>
      <c r="D146" s="75" t="s">
        <v>450</v>
      </c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3542776.33</v>
      </c>
      <c r="C149" s="38"/>
      <c r="D149" s="39"/>
    </row>
    <row r="150" spans="1:4">
      <c r="A150" s="100"/>
      <c r="B150" s="10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461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92674.6</v>
      </c>
      <c r="C13" s="20"/>
      <c r="D13" s="55"/>
    </row>
    <row r="14" spans="1:4" ht="36">
      <c r="A14" s="21" t="s">
        <v>21</v>
      </c>
      <c r="B14" s="8">
        <v>113.05</v>
      </c>
      <c r="C14" s="74" t="s">
        <v>353</v>
      </c>
      <c r="D14" s="58" t="s">
        <v>462</v>
      </c>
    </row>
    <row r="15" spans="1:4">
      <c r="A15" s="21"/>
      <c r="B15" s="8">
        <v>150</v>
      </c>
      <c r="C15" s="74" t="s">
        <v>463</v>
      </c>
      <c r="D15" s="58" t="s">
        <v>464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t="24.75" thickBot="1">
      <c r="A23" s="21"/>
      <c r="B23" s="8">
        <v>92411.55</v>
      </c>
      <c r="C23" s="74" t="s">
        <v>465</v>
      </c>
      <c r="D23" s="58" t="s">
        <v>466</v>
      </c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0</v>
      </c>
      <c r="C77" s="20"/>
      <c r="D77" s="22"/>
    </row>
    <row r="78" spans="1:4">
      <c r="A78" s="21"/>
      <c r="B78" s="8"/>
      <c r="C78" s="29"/>
      <c r="D78" s="75"/>
    </row>
    <row r="79" spans="1:4">
      <c r="A79" s="21"/>
      <c r="B79" s="8"/>
      <c r="C79" s="29"/>
      <c r="D79" s="75"/>
    </row>
    <row r="80" spans="1:4">
      <c r="A80" s="21"/>
      <c r="B80" s="8"/>
      <c r="C80" s="29" t="s">
        <v>97</v>
      </c>
      <c r="D80" s="75" t="s">
        <v>383</v>
      </c>
    </row>
    <row r="81" spans="1:4">
      <c r="A81" s="21"/>
      <c r="B81" s="8"/>
      <c r="C81" s="29" t="s">
        <v>97</v>
      </c>
      <c r="D81" s="75" t="s">
        <v>385</v>
      </c>
    </row>
    <row r="82" spans="1:4">
      <c r="A82" s="21"/>
      <c r="B82" s="8"/>
      <c r="C82" s="29" t="s">
        <v>97</v>
      </c>
      <c r="D82" s="75" t="s">
        <v>386</v>
      </c>
    </row>
    <row r="83" spans="1:4" hidden="1">
      <c r="A83" s="21"/>
      <c r="B83" s="57"/>
      <c r="C83" s="29" t="s">
        <v>97</v>
      </c>
      <c r="D83" s="75" t="s">
        <v>387</v>
      </c>
    </row>
    <row r="84" spans="1:4" hidden="1">
      <c r="A84" s="21"/>
      <c r="B84" s="32"/>
      <c r="C84" s="29" t="s">
        <v>97</v>
      </c>
      <c r="D84" s="75" t="s">
        <v>388</v>
      </c>
    </row>
    <row r="85" spans="1:4" hidden="1">
      <c r="A85" s="21"/>
      <c r="B85" s="32"/>
      <c r="C85" s="29" t="s">
        <v>97</v>
      </c>
      <c r="D85" s="75" t="s">
        <v>389</v>
      </c>
    </row>
    <row r="86" spans="1:4" hidden="1">
      <c r="A86" s="21"/>
      <c r="B86" s="32"/>
      <c r="C86" s="29" t="s">
        <v>97</v>
      </c>
      <c r="D86" s="75" t="s">
        <v>390</v>
      </c>
    </row>
    <row r="87" spans="1:4" hidden="1">
      <c r="A87" s="21"/>
      <c r="B87" s="32"/>
      <c r="C87" s="29" t="s">
        <v>97</v>
      </c>
      <c r="D87" s="75" t="s">
        <v>391</v>
      </c>
    </row>
    <row r="88" spans="1:4" hidden="1">
      <c r="A88" s="21"/>
      <c r="B88" s="32"/>
      <c r="C88" s="29" t="s">
        <v>97</v>
      </c>
      <c r="D88" s="75" t="s">
        <v>392</v>
      </c>
    </row>
    <row r="89" spans="1:4" hidden="1">
      <c r="A89" s="21"/>
      <c r="B89" s="32"/>
      <c r="C89" s="29" t="s">
        <v>97</v>
      </c>
      <c r="D89" s="75" t="s">
        <v>393</v>
      </c>
    </row>
    <row r="90" spans="1:4" hidden="1">
      <c r="A90" s="21"/>
      <c r="B90" s="32"/>
      <c r="C90" s="29" t="s">
        <v>97</v>
      </c>
      <c r="D90" s="75" t="s">
        <v>394</v>
      </c>
    </row>
    <row r="91" spans="1:4" hidden="1">
      <c r="A91" s="19" t="s">
        <v>8</v>
      </c>
      <c r="B91" s="23"/>
      <c r="C91" s="29" t="s">
        <v>97</v>
      </c>
      <c r="D91" s="75" t="s">
        <v>395</v>
      </c>
    </row>
    <row r="92" spans="1:4" hidden="1">
      <c r="A92" s="21" t="s">
        <v>9</v>
      </c>
      <c r="B92" s="8"/>
      <c r="C92" s="29" t="s">
        <v>97</v>
      </c>
      <c r="D92" s="75" t="s">
        <v>396</v>
      </c>
    </row>
    <row r="93" spans="1:4" hidden="1">
      <c r="A93" s="21"/>
      <c r="B93" s="8"/>
      <c r="C93" s="29" t="s">
        <v>97</v>
      </c>
      <c r="D93" s="75" t="s">
        <v>397</v>
      </c>
    </row>
    <row r="94" spans="1:4" ht="51" hidden="1">
      <c r="A94" s="19" t="s">
        <v>10</v>
      </c>
      <c r="B94" s="23"/>
      <c r="C94" s="29" t="s">
        <v>97</v>
      </c>
      <c r="D94" s="75" t="s">
        <v>398</v>
      </c>
    </row>
    <row r="95" spans="1:4" hidden="1">
      <c r="A95" s="21"/>
      <c r="B95" s="8"/>
      <c r="C95" s="29" t="s">
        <v>97</v>
      </c>
      <c r="D95" s="75" t="s">
        <v>399</v>
      </c>
    </row>
    <row r="96" spans="1:4" hidden="1">
      <c r="A96" s="21"/>
      <c r="B96" s="8"/>
      <c r="C96" s="29" t="s">
        <v>97</v>
      </c>
      <c r="D96" s="75" t="s">
        <v>400</v>
      </c>
    </row>
    <row r="97" spans="1:4" hidden="1">
      <c r="A97" s="21"/>
      <c r="B97" s="8"/>
      <c r="C97" s="29" t="s">
        <v>97</v>
      </c>
      <c r="D97" s="75" t="s">
        <v>401</v>
      </c>
    </row>
    <row r="98" spans="1:4" hidden="1">
      <c r="A98" s="21"/>
      <c r="B98" s="8"/>
      <c r="C98" s="29" t="s">
        <v>97</v>
      </c>
      <c r="D98" s="75" t="s">
        <v>402</v>
      </c>
    </row>
    <row r="99" spans="1:4" hidden="1">
      <c r="A99" s="21"/>
      <c r="B99" s="8"/>
      <c r="C99" s="29" t="s">
        <v>97</v>
      </c>
      <c r="D99" s="75" t="s">
        <v>403</v>
      </c>
    </row>
    <row r="100" spans="1:4" hidden="1">
      <c r="A100" s="21"/>
      <c r="B100" s="8"/>
      <c r="C100" s="29" t="s">
        <v>97</v>
      </c>
      <c r="D100" s="75" t="s">
        <v>404</v>
      </c>
    </row>
    <row r="101" spans="1:4" hidden="1">
      <c r="A101" s="21"/>
      <c r="B101" s="8"/>
      <c r="C101" s="29" t="s">
        <v>97</v>
      </c>
      <c r="D101" s="75" t="s">
        <v>405</v>
      </c>
    </row>
    <row r="102" spans="1:4" hidden="1">
      <c r="A102" s="21"/>
      <c r="B102" s="8"/>
      <c r="C102" s="29" t="s">
        <v>97</v>
      </c>
      <c r="D102" s="75" t="s">
        <v>406</v>
      </c>
    </row>
    <row r="103" spans="1:4" hidden="1">
      <c r="A103" s="21"/>
      <c r="B103" s="8"/>
      <c r="C103" s="29" t="s">
        <v>97</v>
      </c>
      <c r="D103" s="75" t="s">
        <v>407</v>
      </c>
    </row>
    <row r="104" spans="1:4" hidden="1">
      <c r="A104" s="21"/>
      <c r="B104" s="8"/>
      <c r="C104" s="29" t="s">
        <v>97</v>
      </c>
      <c r="D104" s="75" t="s">
        <v>408</v>
      </c>
    </row>
    <row r="105" spans="1:4" ht="38.25" hidden="1">
      <c r="A105" s="19" t="s">
        <v>11</v>
      </c>
      <c r="B105" s="23"/>
      <c r="C105" s="29" t="s">
        <v>97</v>
      </c>
      <c r="D105" s="75" t="s">
        <v>409</v>
      </c>
    </row>
    <row r="106" spans="1:4" ht="25.5" hidden="1">
      <c r="A106" s="21" t="s">
        <v>12</v>
      </c>
      <c r="B106" s="23"/>
      <c r="C106" s="29" t="s">
        <v>97</v>
      </c>
      <c r="D106" s="75" t="s">
        <v>410</v>
      </c>
    </row>
    <row r="107" spans="1:4" hidden="1">
      <c r="A107" s="21" t="s">
        <v>27</v>
      </c>
      <c r="B107" s="8"/>
      <c r="C107" s="29" t="s">
        <v>97</v>
      </c>
      <c r="D107" s="75" t="s">
        <v>411</v>
      </c>
    </row>
    <row r="108" spans="1:4" hidden="1">
      <c r="A108" s="59"/>
      <c r="B108" s="8"/>
      <c r="C108" s="29" t="s">
        <v>97</v>
      </c>
      <c r="D108" s="75" t="s">
        <v>412</v>
      </c>
    </row>
    <row r="109" spans="1:4" hidden="1">
      <c r="A109" s="44"/>
      <c r="B109" s="8"/>
      <c r="C109" s="29" t="s">
        <v>97</v>
      </c>
      <c r="D109" s="75" t="s">
        <v>413</v>
      </c>
    </row>
    <row r="110" spans="1:4" hidden="1">
      <c r="A110" s="21"/>
      <c r="B110" s="8"/>
      <c r="C110" s="29" t="s">
        <v>97</v>
      </c>
      <c r="D110" s="75" t="s">
        <v>414</v>
      </c>
    </row>
    <row r="111" spans="1:4" hidden="1">
      <c r="A111" s="61"/>
      <c r="B111" s="8"/>
      <c r="C111" s="29" t="s">
        <v>97</v>
      </c>
      <c r="D111" s="75" t="s">
        <v>415</v>
      </c>
    </row>
    <row r="112" spans="1:4" hidden="1">
      <c r="A112" s="61"/>
      <c r="B112" s="46"/>
      <c r="C112" s="29" t="s">
        <v>97</v>
      </c>
      <c r="D112" s="75" t="s">
        <v>416</v>
      </c>
    </row>
    <row r="113" spans="1:4" hidden="1">
      <c r="A113" s="61"/>
      <c r="B113" s="46"/>
      <c r="C113" s="29" t="s">
        <v>97</v>
      </c>
      <c r="D113" s="75" t="s">
        <v>417</v>
      </c>
    </row>
    <row r="114" spans="1:4" hidden="1">
      <c r="A114" s="61"/>
      <c r="B114" s="46"/>
      <c r="C114" s="29" t="s">
        <v>97</v>
      </c>
      <c r="D114" s="75" t="s">
        <v>418</v>
      </c>
    </row>
    <row r="115" spans="1:4" hidden="1">
      <c r="A115" s="61"/>
      <c r="B115" s="46"/>
      <c r="C115" s="29" t="s">
        <v>97</v>
      </c>
      <c r="D115" s="75" t="s">
        <v>419</v>
      </c>
    </row>
    <row r="116" spans="1:4" hidden="1">
      <c r="A116" s="21"/>
      <c r="B116" s="46"/>
      <c r="C116" s="29" t="s">
        <v>97</v>
      </c>
      <c r="D116" s="75" t="s">
        <v>420</v>
      </c>
    </row>
    <row r="117" spans="1:4" hidden="1">
      <c r="A117" s="21"/>
      <c r="B117" s="46"/>
      <c r="C117" s="29" t="s">
        <v>97</v>
      </c>
      <c r="D117" s="75" t="s">
        <v>421</v>
      </c>
    </row>
    <row r="118" spans="1:4" hidden="1">
      <c r="A118" s="21"/>
      <c r="B118" s="48"/>
      <c r="C118" s="29" t="s">
        <v>97</v>
      </c>
      <c r="D118" s="75" t="s">
        <v>422</v>
      </c>
    </row>
    <row r="119" spans="1:4" hidden="1">
      <c r="A119" s="21"/>
      <c r="B119" s="49"/>
      <c r="C119" s="29" t="s">
        <v>97</v>
      </c>
      <c r="D119" s="75" t="s">
        <v>423</v>
      </c>
    </row>
    <row r="120" spans="1:4" hidden="1">
      <c r="A120" s="21"/>
      <c r="B120" s="51"/>
      <c r="C120" s="29" t="s">
        <v>97</v>
      </c>
      <c r="D120" s="75" t="s">
        <v>424</v>
      </c>
    </row>
    <row r="121" spans="1:4" hidden="1">
      <c r="A121" s="21"/>
      <c r="B121" s="51"/>
      <c r="C121" s="29" t="s">
        <v>97</v>
      </c>
      <c r="D121" s="75" t="s">
        <v>425</v>
      </c>
    </row>
    <row r="122" spans="1:4" hidden="1">
      <c r="A122" s="21"/>
      <c r="B122" s="51"/>
      <c r="C122" s="29" t="s">
        <v>97</v>
      </c>
      <c r="D122" s="75" t="s">
        <v>426</v>
      </c>
    </row>
    <row r="123" spans="1:4" hidden="1">
      <c r="A123" s="21"/>
      <c r="B123" s="51"/>
      <c r="C123" s="29" t="s">
        <v>97</v>
      </c>
      <c r="D123" s="75" t="s">
        <v>427</v>
      </c>
    </row>
    <row r="124" spans="1:4" hidden="1">
      <c r="A124" s="21"/>
      <c r="B124" s="51"/>
      <c r="C124" s="29" t="s">
        <v>97</v>
      </c>
      <c r="D124" s="75" t="s">
        <v>428</v>
      </c>
    </row>
    <row r="125" spans="1:4" hidden="1">
      <c r="A125" s="21"/>
      <c r="B125" s="51"/>
      <c r="C125" s="29" t="s">
        <v>97</v>
      </c>
      <c r="D125" s="75" t="s">
        <v>429</v>
      </c>
    </row>
    <row r="126" spans="1:4" hidden="1">
      <c r="A126" s="21"/>
      <c r="B126" s="51"/>
      <c r="C126" s="29" t="s">
        <v>97</v>
      </c>
      <c r="D126" s="75" t="s">
        <v>430</v>
      </c>
    </row>
    <row r="127" spans="1:4" hidden="1">
      <c r="A127" s="21"/>
      <c r="B127" s="51"/>
      <c r="C127" s="29" t="s">
        <v>97</v>
      </c>
      <c r="D127" s="75" t="s">
        <v>431</v>
      </c>
    </row>
    <row r="128" spans="1:4" hidden="1">
      <c r="A128" s="21"/>
      <c r="B128" s="51"/>
      <c r="C128" s="29" t="s">
        <v>97</v>
      </c>
      <c r="D128" s="75" t="s">
        <v>432</v>
      </c>
    </row>
    <row r="129" spans="1:4" hidden="1">
      <c r="A129" s="21"/>
      <c r="B129" s="51"/>
      <c r="C129" s="29" t="s">
        <v>97</v>
      </c>
      <c r="D129" s="75" t="s">
        <v>433</v>
      </c>
    </row>
    <row r="130" spans="1:4" hidden="1">
      <c r="A130" s="21"/>
      <c r="B130" s="51"/>
      <c r="C130" s="29" t="s">
        <v>97</v>
      </c>
      <c r="D130" s="75" t="s">
        <v>434</v>
      </c>
    </row>
    <row r="131" spans="1:4" hidden="1">
      <c r="A131" s="21"/>
      <c r="B131" s="51"/>
      <c r="C131" s="29" t="s">
        <v>97</v>
      </c>
      <c r="D131" s="75" t="s">
        <v>435</v>
      </c>
    </row>
    <row r="132" spans="1:4" hidden="1">
      <c r="A132" s="21"/>
      <c r="B132" s="51"/>
      <c r="C132" s="29" t="s">
        <v>97</v>
      </c>
      <c r="D132" s="75" t="s">
        <v>436</v>
      </c>
    </row>
    <row r="133" spans="1:4" hidden="1">
      <c r="A133" s="21"/>
      <c r="B133" s="51"/>
      <c r="C133" s="29" t="s">
        <v>97</v>
      </c>
      <c r="D133" s="75" t="s">
        <v>437</v>
      </c>
    </row>
    <row r="134" spans="1:4" hidden="1">
      <c r="A134" s="21"/>
      <c r="B134" s="51"/>
      <c r="C134" s="29" t="s">
        <v>97</v>
      </c>
      <c r="D134" s="75" t="s">
        <v>438</v>
      </c>
    </row>
    <row r="135" spans="1:4" hidden="1">
      <c r="A135" s="21"/>
      <c r="B135" s="51"/>
      <c r="C135" s="29" t="s">
        <v>97</v>
      </c>
      <c r="D135" s="75" t="s">
        <v>439</v>
      </c>
    </row>
    <row r="136" spans="1:4" hidden="1">
      <c r="A136" s="21"/>
      <c r="B136" s="51"/>
      <c r="C136" s="29" t="s">
        <v>97</v>
      </c>
      <c r="D136" s="75" t="s">
        <v>440</v>
      </c>
    </row>
    <row r="137" spans="1:4" hidden="1">
      <c r="A137" s="21"/>
      <c r="B137" s="51"/>
      <c r="C137" s="29" t="s">
        <v>97</v>
      </c>
      <c r="D137" s="75" t="s">
        <v>441</v>
      </c>
    </row>
    <row r="138" spans="1:4" hidden="1">
      <c r="A138" s="21"/>
      <c r="B138" s="51"/>
      <c r="C138" s="29" t="s">
        <v>97</v>
      </c>
      <c r="D138" s="75" t="s">
        <v>442</v>
      </c>
    </row>
    <row r="139" spans="1:4" hidden="1">
      <c r="A139" s="53"/>
      <c r="B139" s="43"/>
      <c r="C139" s="29" t="s">
        <v>97</v>
      </c>
      <c r="D139" s="75" t="s">
        <v>443</v>
      </c>
    </row>
    <row r="140" spans="1:4" ht="15" hidden="1">
      <c r="A140" s="33"/>
      <c r="B140" s="82"/>
      <c r="C140" s="29" t="s">
        <v>97</v>
      </c>
      <c r="D140" s="75" t="s">
        <v>444</v>
      </c>
    </row>
    <row r="141" spans="1:4" ht="15" hidden="1">
      <c r="A141" s="33"/>
      <c r="B141" s="82"/>
      <c r="C141" s="29" t="s">
        <v>97</v>
      </c>
      <c r="D141" s="75" t="s">
        <v>445</v>
      </c>
    </row>
    <row r="142" spans="1:4" ht="15" hidden="1">
      <c r="A142" s="33"/>
      <c r="B142" s="82"/>
      <c r="C142" s="29" t="s">
        <v>97</v>
      </c>
      <c r="D142" s="75" t="s">
        <v>446</v>
      </c>
    </row>
    <row r="143" spans="1:4" ht="15" hidden="1">
      <c r="A143" s="33"/>
      <c r="B143" s="82"/>
      <c r="C143" s="29" t="s">
        <v>97</v>
      </c>
      <c r="D143" s="75" t="s">
        <v>447</v>
      </c>
    </row>
    <row r="144" spans="1:4" ht="15" hidden="1">
      <c r="A144" s="33"/>
      <c r="B144" s="82"/>
      <c r="C144" s="29" t="s">
        <v>97</v>
      </c>
      <c r="D144" s="75" t="s">
        <v>448</v>
      </c>
    </row>
    <row r="145" spans="1:4">
      <c r="A145" s="21" t="s">
        <v>13</v>
      </c>
      <c r="B145" s="8"/>
      <c r="C145" s="29" t="s">
        <v>97</v>
      </c>
      <c r="D145" s="75" t="s">
        <v>449</v>
      </c>
    </row>
    <row r="146" spans="1:4">
      <c r="A146" s="21"/>
      <c r="B146" s="8"/>
      <c r="C146" s="29" t="s">
        <v>97</v>
      </c>
      <c r="D146" s="75" t="s">
        <v>450</v>
      </c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92674.6</v>
      </c>
      <c r="C149" s="38"/>
      <c r="D149" s="39"/>
    </row>
    <row r="150" spans="1:4">
      <c r="A150" s="100"/>
      <c r="B150" s="10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451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SUM(B14:B29)</f>
        <v>125033.34999999999</v>
      </c>
      <c r="C13" s="20"/>
      <c r="D13" s="55"/>
    </row>
    <row r="14" spans="1:4">
      <c r="A14" s="21" t="s">
        <v>21</v>
      </c>
      <c r="B14" s="8">
        <v>28751.05</v>
      </c>
      <c r="C14" s="74" t="s">
        <v>256</v>
      </c>
      <c r="D14" s="58" t="s">
        <v>452</v>
      </c>
    </row>
    <row r="15" spans="1:4">
      <c r="A15" s="21"/>
      <c r="B15" s="8">
        <v>3017.62</v>
      </c>
      <c r="C15" s="74" t="s">
        <v>256</v>
      </c>
      <c r="D15" s="58" t="s">
        <v>453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>
      <c r="A23" s="21"/>
      <c r="B23" s="8">
        <v>36286.65</v>
      </c>
      <c r="C23" s="74" t="s">
        <v>454</v>
      </c>
      <c r="D23" s="58" t="s">
        <v>455</v>
      </c>
    </row>
    <row r="24" spans="1:4">
      <c r="A24" s="21"/>
      <c r="B24" s="8">
        <v>2918.37</v>
      </c>
      <c r="C24" s="74" t="s">
        <v>454</v>
      </c>
      <c r="D24" s="58" t="s">
        <v>456</v>
      </c>
    </row>
    <row r="25" spans="1:4">
      <c r="A25" s="21"/>
      <c r="B25" s="8">
        <v>1154.6400000000001</v>
      </c>
      <c r="C25" s="74" t="s">
        <v>454</v>
      </c>
      <c r="D25" s="58" t="s">
        <v>457</v>
      </c>
    </row>
    <row r="26" spans="1:4">
      <c r="A26" s="21"/>
      <c r="B26" s="8">
        <v>23474.720000000001</v>
      </c>
      <c r="C26" s="74" t="s">
        <v>454</v>
      </c>
      <c r="D26" s="58" t="s">
        <v>458</v>
      </c>
    </row>
    <row r="27" spans="1:4">
      <c r="A27" s="21"/>
      <c r="B27" s="8">
        <v>17383.099999999999</v>
      </c>
      <c r="C27" s="74" t="s">
        <v>262</v>
      </c>
      <c r="D27" s="58" t="s">
        <v>459</v>
      </c>
    </row>
    <row r="28" spans="1:4">
      <c r="A28" s="21"/>
      <c r="B28" s="8">
        <v>10949.2</v>
      </c>
      <c r="C28" s="74" t="s">
        <v>262</v>
      </c>
      <c r="D28" s="58" t="s">
        <v>460</v>
      </c>
    </row>
    <row r="29" spans="1:4">
      <c r="A29" s="21"/>
      <c r="B29" s="8">
        <v>1098</v>
      </c>
      <c r="C29" s="74" t="s">
        <v>204</v>
      </c>
      <c r="D29" s="58" t="s">
        <v>105</v>
      </c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 t="s">
        <v>97</v>
      </c>
      <c r="D80" s="75" t="s">
        <v>383</v>
      </c>
    </row>
    <row r="81" spans="1:4" hidden="1">
      <c r="A81" s="21"/>
      <c r="B81" s="8"/>
      <c r="C81" s="29" t="s">
        <v>97</v>
      </c>
      <c r="D81" s="75" t="s">
        <v>385</v>
      </c>
    </row>
    <row r="82" spans="1:4" hidden="1">
      <c r="A82" s="21"/>
      <c r="B82" s="8"/>
      <c r="C82" s="29" t="s">
        <v>97</v>
      </c>
      <c r="D82" s="75" t="s">
        <v>386</v>
      </c>
    </row>
    <row r="83" spans="1:4" hidden="1">
      <c r="A83" s="21"/>
      <c r="B83" s="57"/>
      <c r="C83" s="29" t="s">
        <v>97</v>
      </c>
      <c r="D83" s="75" t="s">
        <v>387</v>
      </c>
    </row>
    <row r="84" spans="1:4" hidden="1">
      <c r="A84" s="21"/>
      <c r="B84" s="32"/>
      <c r="C84" s="29" t="s">
        <v>97</v>
      </c>
      <c r="D84" s="75" t="s">
        <v>388</v>
      </c>
    </row>
    <row r="85" spans="1:4" hidden="1">
      <c r="A85" s="21"/>
      <c r="B85" s="32"/>
      <c r="C85" s="29" t="s">
        <v>97</v>
      </c>
      <c r="D85" s="75" t="s">
        <v>389</v>
      </c>
    </row>
    <row r="86" spans="1:4" hidden="1">
      <c r="A86" s="21"/>
      <c r="B86" s="32"/>
      <c r="C86" s="29" t="s">
        <v>97</v>
      </c>
      <c r="D86" s="75" t="s">
        <v>390</v>
      </c>
    </row>
    <row r="87" spans="1:4" hidden="1">
      <c r="A87" s="21"/>
      <c r="B87" s="32"/>
      <c r="C87" s="29" t="s">
        <v>97</v>
      </c>
      <c r="D87" s="75" t="s">
        <v>391</v>
      </c>
    </row>
    <row r="88" spans="1:4" hidden="1">
      <c r="A88" s="21"/>
      <c r="B88" s="32"/>
      <c r="C88" s="29" t="s">
        <v>97</v>
      </c>
      <c r="D88" s="75" t="s">
        <v>392</v>
      </c>
    </row>
    <row r="89" spans="1:4" hidden="1">
      <c r="A89" s="21"/>
      <c r="B89" s="32"/>
      <c r="C89" s="29" t="s">
        <v>97</v>
      </c>
      <c r="D89" s="75" t="s">
        <v>393</v>
      </c>
    </row>
    <row r="90" spans="1:4" hidden="1">
      <c r="A90" s="21"/>
      <c r="B90" s="32"/>
      <c r="C90" s="29" t="s">
        <v>97</v>
      </c>
      <c r="D90" s="75" t="s">
        <v>394</v>
      </c>
    </row>
    <row r="91" spans="1:4" hidden="1">
      <c r="A91" s="19" t="s">
        <v>8</v>
      </c>
      <c r="B91" s="23"/>
      <c r="C91" s="29" t="s">
        <v>97</v>
      </c>
      <c r="D91" s="75" t="s">
        <v>395</v>
      </c>
    </row>
    <row r="92" spans="1:4" hidden="1">
      <c r="A92" s="21" t="s">
        <v>9</v>
      </c>
      <c r="B92" s="8"/>
      <c r="C92" s="29" t="s">
        <v>97</v>
      </c>
      <c r="D92" s="75" t="s">
        <v>396</v>
      </c>
    </row>
    <row r="93" spans="1:4" hidden="1">
      <c r="A93" s="21"/>
      <c r="B93" s="8"/>
      <c r="C93" s="29" t="s">
        <v>97</v>
      </c>
      <c r="D93" s="75" t="s">
        <v>397</v>
      </c>
    </row>
    <row r="94" spans="1:4" ht="51" hidden="1">
      <c r="A94" s="19" t="s">
        <v>10</v>
      </c>
      <c r="B94" s="23"/>
      <c r="C94" s="29" t="s">
        <v>97</v>
      </c>
      <c r="D94" s="75" t="s">
        <v>398</v>
      </c>
    </row>
    <row r="95" spans="1:4" hidden="1">
      <c r="A95" s="21"/>
      <c r="B95" s="8"/>
      <c r="C95" s="29" t="s">
        <v>97</v>
      </c>
      <c r="D95" s="75" t="s">
        <v>399</v>
      </c>
    </row>
    <row r="96" spans="1:4" hidden="1">
      <c r="A96" s="21"/>
      <c r="B96" s="8"/>
      <c r="C96" s="29" t="s">
        <v>97</v>
      </c>
      <c r="D96" s="75" t="s">
        <v>400</v>
      </c>
    </row>
    <row r="97" spans="1:4" hidden="1">
      <c r="A97" s="21"/>
      <c r="B97" s="8"/>
      <c r="C97" s="29" t="s">
        <v>97</v>
      </c>
      <c r="D97" s="75" t="s">
        <v>401</v>
      </c>
    </row>
    <row r="98" spans="1:4" hidden="1">
      <c r="A98" s="21"/>
      <c r="B98" s="8"/>
      <c r="C98" s="29" t="s">
        <v>97</v>
      </c>
      <c r="D98" s="75" t="s">
        <v>402</v>
      </c>
    </row>
    <row r="99" spans="1:4" hidden="1">
      <c r="A99" s="21"/>
      <c r="B99" s="8"/>
      <c r="C99" s="29" t="s">
        <v>97</v>
      </c>
      <c r="D99" s="75" t="s">
        <v>403</v>
      </c>
    </row>
    <row r="100" spans="1:4" hidden="1">
      <c r="A100" s="21"/>
      <c r="B100" s="8"/>
      <c r="C100" s="29" t="s">
        <v>97</v>
      </c>
      <c r="D100" s="75" t="s">
        <v>404</v>
      </c>
    </row>
    <row r="101" spans="1:4" hidden="1">
      <c r="A101" s="21"/>
      <c r="B101" s="8"/>
      <c r="C101" s="29" t="s">
        <v>97</v>
      </c>
      <c r="D101" s="75" t="s">
        <v>405</v>
      </c>
    </row>
    <row r="102" spans="1:4" hidden="1">
      <c r="A102" s="21"/>
      <c r="B102" s="8"/>
      <c r="C102" s="29" t="s">
        <v>97</v>
      </c>
      <c r="D102" s="75" t="s">
        <v>406</v>
      </c>
    </row>
    <row r="103" spans="1:4" hidden="1">
      <c r="A103" s="21"/>
      <c r="B103" s="8"/>
      <c r="C103" s="29" t="s">
        <v>97</v>
      </c>
      <c r="D103" s="75" t="s">
        <v>407</v>
      </c>
    </row>
    <row r="104" spans="1:4" hidden="1">
      <c r="A104" s="21"/>
      <c r="B104" s="8"/>
      <c r="C104" s="29" t="s">
        <v>97</v>
      </c>
      <c r="D104" s="75" t="s">
        <v>408</v>
      </c>
    </row>
    <row r="105" spans="1:4" ht="38.25" hidden="1">
      <c r="A105" s="19" t="s">
        <v>11</v>
      </c>
      <c r="B105" s="23"/>
      <c r="C105" s="29" t="s">
        <v>97</v>
      </c>
      <c r="D105" s="75" t="s">
        <v>409</v>
      </c>
    </row>
    <row r="106" spans="1:4" ht="25.5">
      <c r="A106" s="21" t="s">
        <v>12</v>
      </c>
      <c r="B106" s="23"/>
      <c r="C106" s="29" t="s">
        <v>97</v>
      </c>
      <c r="D106" s="75" t="s">
        <v>410</v>
      </c>
    </row>
    <row r="107" spans="1:4">
      <c r="A107" s="21" t="s">
        <v>27</v>
      </c>
      <c r="B107" s="8"/>
      <c r="C107" s="29" t="s">
        <v>97</v>
      </c>
      <c r="D107" s="75" t="s">
        <v>411</v>
      </c>
    </row>
    <row r="108" spans="1:4" hidden="1">
      <c r="A108" s="59"/>
      <c r="B108" s="8"/>
      <c r="C108" s="29" t="s">
        <v>97</v>
      </c>
      <c r="D108" s="75" t="s">
        <v>412</v>
      </c>
    </row>
    <row r="109" spans="1:4" hidden="1">
      <c r="A109" s="44"/>
      <c r="B109" s="8"/>
      <c r="C109" s="29" t="s">
        <v>97</v>
      </c>
      <c r="D109" s="75" t="s">
        <v>413</v>
      </c>
    </row>
    <row r="110" spans="1:4" hidden="1">
      <c r="A110" s="21"/>
      <c r="B110" s="8"/>
      <c r="C110" s="29" t="s">
        <v>97</v>
      </c>
      <c r="D110" s="75" t="s">
        <v>414</v>
      </c>
    </row>
    <row r="111" spans="1:4" hidden="1">
      <c r="A111" s="61"/>
      <c r="B111" s="8"/>
      <c r="C111" s="29" t="s">
        <v>97</v>
      </c>
      <c r="D111" s="75" t="s">
        <v>415</v>
      </c>
    </row>
    <row r="112" spans="1:4" hidden="1">
      <c r="A112" s="61"/>
      <c r="B112" s="46"/>
      <c r="C112" s="29" t="s">
        <v>97</v>
      </c>
      <c r="D112" s="75" t="s">
        <v>416</v>
      </c>
    </row>
    <row r="113" spans="1:4" hidden="1">
      <c r="A113" s="61"/>
      <c r="B113" s="46"/>
      <c r="C113" s="29" t="s">
        <v>97</v>
      </c>
      <c r="D113" s="75" t="s">
        <v>417</v>
      </c>
    </row>
    <row r="114" spans="1:4" hidden="1">
      <c r="A114" s="61"/>
      <c r="B114" s="46"/>
      <c r="C114" s="29" t="s">
        <v>97</v>
      </c>
      <c r="D114" s="75" t="s">
        <v>418</v>
      </c>
    </row>
    <row r="115" spans="1:4" hidden="1">
      <c r="A115" s="61"/>
      <c r="B115" s="46"/>
      <c r="C115" s="29" t="s">
        <v>97</v>
      </c>
      <c r="D115" s="75" t="s">
        <v>419</v>
      </c>
    </row>
    <row r="116" spans="1:4" hidden="1">
      <c r="A116" s="21"/>
      <c r="B116" s="46"/>
      <c r="C116" s="29" t="s">
        <v>97</v>
      </c>
      <c r="D116" s="75" t="s">
        <v>420</v>
      </c>
    </row>
    <row r="117" spans="1:4" hidden="1">
      <c r="A117" s="21"/>
      <c r="B117" s="46"/>
      <c r="C117" s="29" t="s">
        <v>97</v>
      </c>
      <c r="D117" s="75" t="s">
        <v>421</v>
      </c>
    </row>
    <row r="118" spans="1:4" hidden="1">
      <c r="A118" s="21"/>
      <c r="B118" s="48"/>
      <c r="C118" s="29" t="s">
        <v>97</v>
      </c>
      <c r="D118" s="75" t="s">
        <v>422</v>
      </c>
    </row>
    <row r="119" spans="1:4" hidden="1">
      <c r="A119" s="21"/>
      <c r="B119" s="49"/>
      <c r="C119" s="29" t="s">
        <v>97</v>
      </c>
      <c r="D119" s="75" t="s">
        <v>423</v>
      </c>
    </row>
    <row r="120" spans="1:4" hidden="1">
      <c r="A120" s="21"/>
      <c r="B120" s="51"/>
      <c r="C120" s="29" t="s">
        <v>97</v>
      </c>
      <c r="D120" s="75" t="s">
        <v>424</v>
      </c>
    </row>
    <row r="121" spans="1:4" hidden="1">
      <c r="A121" s="21"/>
      <c r="B121" s="51"/>
      <c r="C121" s="29" t="s">
        <v>97</v>
      </c>
      <c r="D121" s="75" t="s">
        <v>425</v>
      </c>
    </row>
    <row r="122" spans="1:4" hidden="1">
      <c r="A122" s="21"/>
      <c r="B122" s="51"/>
      <c r="C122" s="29" t="s">
        <v>97</v>
      </c>
      <c r="D122" s="75" t="s">
        <v>426</v>
      </c>
    </row>
    <row r="123" spans="1:4" hidden="1">
      <c r="A123" s="21"/>
      <c r="B123" s="51"/>
      <c r="C123" s="29" t="s">
        <v>97</v>
      </c>
      <c r="D123" s="75" t="s">
        <v>427</v>
      </c>
    </row>
    <row r="124" spans="1:4" hidden="1">
      <c r="A124" s="21"/>
      <c r="B124" s="51"/>
      <c r="C124" s="29" t="s">
        <v>97</v>
      </c>
      <c r="D124" s="75" t="s">
        <v>428</v>
      </c>
    </row>
    <row r="125" spans="1:4" hidden="1">
      <c r="A125" s="21"/>
      <c r="B125" s="51"/>
      <c r="C125" s="29" t="s">
        <v>97</v>
      </c>
      <c r="D125" s="75" t="s">
        <v>429</v>
      </c>
    </row>
    <row r="126" spans="1:4" hidden="1">
      <c r="A126" s="21"/>
      <c r="B126" s="51"/>
      <c r="C126" s="29" t="s">
        <v>97</v>
      </c>
      <c r="D126" s="75" t="s">
        <v>430</v>
      </c>
    </row>
    <row r="127" spans="1:4" hidden="1">
      <c r="A127" s="21"/>
      <c r="B127" s="51"/>
      <c r="C127" s="29" t="s">
        <v>97</v>
      </c>
      <c r="D127" s="75" t="s">
        <v>431</v>
      </c>
    </row>
    <row r="128" spans="1:4" hidden="1">
      <c r="A128" s="21"/>
      <c r="B128" s="51"/>
      <c r="C128" s="29" t="s">
        <v>97</v>
      </c>
      <c r="D128" s="75" t="s">
        <v>432</v>
      </c>
    </row>
    <row r="129" spans="1:4" hidden="1">
      <c r="A129" s="21"/>
      <c r="B129" s="51"/>
      <c r="C129" s="29" t="s">
        <v>97</v>
      </c>
      <c r="D129" s="75" t="s">
        <v>433</v>
      </c>
    </row>
    <row r="130" spans="1:4" hidden="1">
      <c r="A130" s="21"/>
      <c r="B130" s="51"/>
      <c r="C130" s="29" t="s">
        <v>97</v>
      </c>
      <c r="D130" s="75" t="s">
        <v>434</v>
      </c>
    </row>
    <row r="131" spans="1:4" hidden="1">
      <c r="A131" s="21"/>
      <c r="B131" s="51"/>
      <c r="C131" s="29" t="s">
        <v>97</v>
      </c>
      <c r="D131" s="75" t="s">
        <v>435</v>
      </c>
    </row>
    <row r="132" spans="1:4" hidden="1">
      <c r="A132" s="21"/>
      <c r="B132" s="51"/>
      <c r="C132" s="29" t="s">
        <v>97</v>
      </c>
      <c r="D132" s="75" t="s">
        <v>436</v>
      </c>
    </row>
    <row r="133" spans="1:4" hidden="1">
      <c r="A133" s="21"/>
      <c r="B133" s="51"/>
      <c r="C133" s="29" t="s">
        <v>97</v>
      </c>
      <c r="D133" s="75" t="s">
        <v>437</v>
      </c>
    </row>
    <row r="134" spans="1:4" hidden="1">
      <c r="A134" s="21"/>
      <c r="B134" s="51"/>
      <c r="C134" s="29" t="s">
        <v>97</v>
      </c>
      <c r="D134" s="75" t="s">
        <v>438</v>
      </c>
    </row>
    <row r="135" spans="1:4" hidden="1">
      <c r="A135" s="21"/>
      <c r="B135" s="51"/>
      <c r="C135" s="29" t="s">
        <v>97</v>
      </c>
      <c r="D135" s="75" t="s">
        <v>439</v>
      </c>
    </row>
    <row r="136" spans="1:4" hidden="1">
      <c r="A136" s="21"/>
      <c r="B136" s="51"/>
      <c r="C136" s="29" t="s">
        <v>97</v>
      </c>
      <c r="D136" s="75" t="s">
        <v>440</v>
      </c>
    </row>
    <row r="137" spans="1:4" hidden="1">
      <c r="A137" s="21"/>
      <c r="B137" s="51"/>
      <c r="C137" s="29" t="s">
        <v>97</v>
      </c>
      <c r="D137" s="75" t="s">
        <v>441</v>
      </c>
    </row>
    <row r="138" spans="1:4" hidden="1">
      <c r="A138" s="21"/>
      <c r="B138" s="51"/>
      <c r="C138" s="29" t="s">
        <v>97</v>
      </c>
      <c r="D138" s="75" t="s">
        <v>442</v>
      </c>
    </row>
    <row r="139" spans="1:4" hidden="1">
      <c r="A139" s="53"/>
      <c r="B139" s="43"/>
      <c r="C139" s="29" t="s">
        <v>97</v>
      </c>
      <c r="D139" s="75" t="s">
        <v>443</v>
      </c>
    </row>
    <row r="140" spans="1:4" ht="15" hidden="1">
      <c r="A140" s="33"/>
      <c r="B140" s="82"/>
      <c r="C140" s="29" t="s">
        <v>97</v>
      </c>
      <c r="D140" s="75" t="s">
        <v>444</v>
      </c>
    </row>
    <row r="141" spans="1:4" ht="15" hidden="1">
      <c r="A141" s="33"/>
      <c r="B141" s="82"/>
      <c r="C141" s="29" t="s">
        <v>97</v>
      </c>
      <c r="D141" s="75" t="s">
        <v>445</v>
      </c>
    </row>
    <row r="142" spans="1:4" ht="15" hidden="1">
      <c r="A142" s="33"/>
      <c r="B142" s="82"/>
      <c r="C142" s="29" t="s">
        <v>97</v>
      </c>
      <c r="D142" s="75" t="s">
        <v>446</v>
      </c>
    </row>
    <row r="143" spans="1:4" ht="15" hidden="1">
      <c r="A143" s="33"/>
      <c r="B143" s="82"/>
      <c r="C143" s="29" t="s">
        <v>97</v>
      </c>
      <c r="D143" s="75" t="s">
        <v>447</v>
      </c>
    </row>
    <row r="144" spans="1:4" ht="15" hidden="1">
      <c r="A144" s="33"/>
      <c r="B144" s="82"/>
      <c r="C144" s="29" t="s">
        <v>97</v>
      </c>
      <c r="D144" s="75" t="s">
        <v>448</v>
      </c>
    </row>
    <row r="145" spans="1:4">
      <c r="A145" s="21" t="s">
        <v>13</v>
      </c>
      <c r="B145" s="8"/>
      <c r="C145" s="29" t="s">
        <v>97</v>
      </c>
      <c r="D145" s="75" t="s">
        <v>449</v>
      </c>
    </row>
    <row r="146" spans="1:4">
      <c r="A146" s="21"/>
      <c r="B146" s="8"/>
      <c r="C146" s="29" t="s">
        <v>97</v>
      </c>
      <c r="D146" s="75" t="s">
        <v>450</v>
      </c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125033.34999999999</v>
      </c>
      <c r="C149" s="38"/>
      <c r="D149" s="39"/>
    </row>
    <row r="150" spans="1:4">
      <c r="A150" s="99"/>
      <c r="B150" s="9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384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SUM(B14:B27)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t="16.5" hidden="1" customHeight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16597000</v>
      </c>
      <c r="C77" s="20"/>
      <c r="D77" s="22"/>
    </row>
    <row r="78" spans="1:4">
      <c r="A78" s="21"/>
      <c r="B78" s="8">
        <v>11693000</v>
      </c>
      <c r="C78" s="29" t="s">
        <v>97</v>
      </c>
      <c r="D78" s="75" t="s">
        <v>382</v>
      </c>
    </row>
    <row r="79" spans="1:4">
      <c r="A79" s="21"/>
      <c r="B79" s="8">
        <v>2262000</v>
      </c>
      <c r="C79" s="29" t="s">
        <v>97</v>
      </c>
      <c r="D79" s="75" t="s">
        <v>382</v>
      </c>
    </row>
    <row r="80" spans="1:4">
      <c r="A80" s="21"/>
      <c r="B80" s="8"/>
      <c r="C80" s="29" t="s">
        <v>97</v>
      </c>
      <c r="D80" s="75" t="s">
        <v>383</v>
      </c>
    </row>
    <row r="81" spans="1:4" hidden="1">
      <c r="A81" s="21"/>
      <c r="B81" s="8"/>
      <c r="C81" s="29" t="s">
        <v>97</v>
      </c>
      <c r="D81" s="75" t="s">
        <v>385</v>
      </c>
    </row>
    <row r="82" spans="1:4" hidden="1">
      <c r="A82" s="21"/>
      <c r="B82" s="8"/>
      <c r="C82" s="29" t="s">
        <v>97</v>
      </c>
      <c r="D82" s="75" t="s">
        <v>386</v>
      </c>
    </row>
    <row r="83" spans="1:4" hidden="1">
      <c r="A83" s="21"/>
      <c r="B83" s="57"/>
      <c r="C83" s="29" t="s">
        <v>97</v>
      </c>
      <c r="D83" s="75" t="s">
        <v>387</v>
      </c>
    </row>
    <row r="84" spans="1:4" hidden="1">
      <c r="A84" s="21"/>
      <c r="B84" s="32"/>
      <c r="C84" s="29" t="s">
        <v>97</v>
      </c>
      <c r="D84" s="75" t="s">
        <v>388</v>
      </c>
    </row>
    <row r="85" spans="1:4" hidden="1">
      <c r="A85" s="21"/>
      <c r="B85" s="32"/>
      <c r="C85" s="29" t="s">
        <v>97</v>
      </c>
      <c r="D85" s="75" t="s">
        <v>389</v>
      </c>
    </row>
    <row r="86" spans="1:4" hidden="1">
      <c r="A86" s="21"/>
      <c r="B86" s="32"/>
      <c r="C86" s="29" t="s">
        <v>97</v>
      </c>
      <c r="D86" s="75" t="s">
        <v>390</v>
      </c>
    </row>
    <row r="87" spans="1:4" hidden="1">
      <c r="A87" s="21"/>
      <c r="B87" s="32"/>
      <c r="C87" s="29" t="s">
        <v>97</v>
      </c>
      <c r="D87" s="75" t="s">
        <v>391</v>
      </c>
    </row>
    <row r="88" spans="1:4" hidden="1">
      <c r="A88" s="21"/>
      <c r="B88" s="32"/>
      <c r="C88" s="29" t="s">
        <v>97</v>
      </c>
      <c r="D88" s="75" t="s">
        <v>392</v>
      </c>
    </row>
    <row r="89" spans="1:4" hidden="1">
      <c r="A89" s="21"/>
      <c r="B89" s="32"/>
      <c r="C89" s="29" t="s">
        <v>97</v>
      </c>
      <c r="D89" s="75" t="s">
        <v>393</v>
      </c>
    </row>
    <row r="90" spans="1:4" hidden="1">
      <c r="A90" s="21"/>
      <c r="B90" s="32"/>
      <c r="C90" s="29" t="s">
        <v>97</v>
      </c>
      <c r="D90" s="75" t="s">
        <v>394</v>
      </c>
    </row>
    <row r="91" spans="1:4" hidden="1">
      <c r="A91" s="19" t="s">
        <v>8</v>
      </c>
      <c r="B91" s="23"/>
      <c r="C91" s="29" t="s">
        <v>97</v>
      </c>
      <c r="D91" s="75" t="s">
        <v>395</v>
      </c>
    </row>
    <row r="92" spans="1:4" hidden="1">
      <c r="A92" s="21" t="s">
        <v>9</v>
      </c>
      <c r="B92" s="8"/>
      <c r="C92" s="29" t="s">
        <v>97</v>
      </c>
      <c r="D92" s="75" t="s">
        <v>396</v>
      </c>
    </row>
    <row r="93" spans="1:4" hidden="1">
      <c r="A93" s="21"/>
      <c r="B93" s="8"/>
      <c r="C93" s="29" t="s">
        <v>97</v>
      </c>
      <c r="D93" s="75" t="s">
        <v>397</v>
      </c>
    </row>
    <row r="94" spans="1:4" ht="51" hidden="1">
      <c r="A94" s="19" t="s">
        <v>10</v>
      </c>
      <c r="B94" s="23"/>
      <c r="C94" s="29" t="s">
        <v>97</v>
      </c>
      <c r="D94" s="75" t="s">
        <v>398</v>
      </c>
    </row>
    <row r="95" spans="1:4" hidden="1">
      <c r="A95" s="21"/>
      <c r="B95" s="8"/>
      <c r="C95" s="29" t="s">
        <v>97</v>
      </c>
      <c r="D95" s="75" t="s">
        <v>399</v>
      </c>
    </row>
    <row r="96" spans="1:4" hidden="1">
      <c r="A96" s="21"/>
      <c r="B96" s="8"/>
      <c r="C96" s="29" t="s">
        <v>97</v>
      </c>
      <c r="D96" s="75" t="s">
        <v>400</v>
      </c>
    </row>
    <row r="97" spans="1:4" hidden="1">
      <c r="A97" s="21"/>
      <c r="B97" s="8"/>
      <c r="C97" s="29" t="s">
        <v>97</v>
      </c>
      <c r="D97" s="75" t="s">
        <v>401</v>
      </c>
    </row>
    <row r="98" spans="1:4" hidden="1">
      <c r="A98" s="21"/>
      <c r="B98" s="8"/>
      <c r="C98" s="29" t="s">
        <v>97</v>
      </c>
      <c r="D98" s="75" t="s">
        <v>402</v>
      </c>
    </row>
    <row r="99" spans="1:4" hidden="1">
      <c r="A99" s="21"/>
      <c r="B99" s="8"/>
      <c r="C99" s="29" t="s">
        <v>97</v>
      </c>
      <c r="D99" s="75" t="s">
        <v>403</v>
      </c>
    </row>
    <row r="100" spans="1:4" hidden="1">
      <c r="A100" s="21"/>
      <c r="B100" s="8"/>
      <c r="C100" s="29" t="s">
        <v>97</v>
      </c>
      <c r="D100" s="75" t="s">
        <v>404</v>
      </c>
    </row>
    <row r="101" spans="1:4" hidden="1">
      <c r="A101" s="21"/>
      <c r="B101" s="8"/>
      <c r="C101" s="29" t="s">
        <v>97</v>
      </c>
      <c r="D101" s="75" t="s">
        <v>405</v>
      </c>
    </row>
    <row r="102" spans="1:4" hidden="1">
      <c r="A102" s="21"/>
      <c r="B102" s="8"/>
      <c r="C102" s="29" t="s">
        <v>97</v>
      </c>
      <c r="D102" s="75" t="s">
        <v>406</v>
      </c>
    </row>
    <row r="103" spans="1:4" hidden="1">
      <c r="A103" s="21"/>
      <c r="B103" s="8"/>
      <c r="C103" s="29" t="s">
        <v>97</v>
      </c>
      <c r="D103" s="75" t="s">
        <v>407</v>
      </c>
    </row>
    <row r="104" spans="1:4" hidden="1">
      <c r="A104" s="21"/>
      <c r="B104" s="8"/>
      <c r="C104" s="29" t="s">
        <v>97</v>
      </c>
      <c r="D104" s="75" t="s">
        <v>408</v>
      </c>
    </row>
    <row r="105" spans="1:4" ht="38.25" hidden="1">
      <c r="A105" s="19" t="s">
        <v>11</v>
      </c>
      <c r="B105" s="23"/>
      <c r="C105" s="29" t="s">
        <v>97</v>
      </c>
      <c r="D105" s="75" t="s">
        <v>409</v>
      </c>
    </row>
    <row r="106" spans="1:4" ht="25.5" hidden="1">
      <c r="A106" s="21" t="s">
        <v>12</v>
      </c>
      <c r="B106" s="23"/>
      <c r="C106" s="29" t="s">
        <v>97</v>
      </c>
      <c r="D106" s="75" t="s">
        <v>410</v>
      </c>
    </row>
    <row r="107" spans="1:4" hidden="1">
      <c r="A107" s="21" t="s">
        <v>27</v>
      </c>
      <c r="B107" s="8"/>
      <c r="C107" s="29" t="s">
        <v>97</v>
      </c>
      <c r="D107" s="75" t="s">
        <v>411</v>
      </c>
    </row>
    <row r="108" spans="1:4" hidden="1">
      <c r="A108" s="59"/>
      <c r="B108" s="8"/>
      <c r="C108" s="29" t="s">
        <v>97</v>
      </c>
      <c r="D108" s="75" t="s">
        <v>412</v>
      </c>
    </row>
    <row r="109" spans="1:4" hidden="1">
      <c r="A109" s="44"/>
      <c r="B109" s="8"/>
      <c r="C109" s="29" t="s">
        <v>97</v>
      </c>
      <c r="D109" s="75" t="s">
        <v>413</v>
      </c>
    </row>
    <row r="110" spans="1:4" hidden="1">
      <c r="A110" s="21"/>
      <c r="B110" s="8"/>
      <c r="C110" s="29" t="s">
        <v>97</v>
      </c>
      <c r="D110" s="75" t="s">
        <v>414</v>
      </c>
    </row>
    <row r="111" spans="1:4" hidden="1">
      <c r="A111" s="61"/>
      <c r="B111" s="8"/>
      <c r="C111" s="29" t="s">
        <v>97</v>
      </c>
      <c r="D111" s="75" t="s">
        <v>415</v>
      </c>
    </row>
    <row r="112" spans="1:4" hidden="1">
      <c r="A112" s="61"/>
      <c r="B112" s="46"/>
      <c r="C112" s="29" t="s">
        <v>97</v>
      </c>
      <c r="D112" s="75" t="s">
        <v>416</v>
      </c>
    </row>
    <row r="113" spans="1:4" hidden="1">
      <c r="A113" s="61"/>
      <c r="B113" s="46"/>
      <c r="C113" s="29" t="s">
        <v>97</v>
      </c>
      <c r="D113" s="75" t="s">
        <v>417</v>
      </c>
    </row>
    <row r="114" spans="1:4" hidden="1">
      <c r="A114" s="61"/>
      <c r="B114" s="46"/>
      <c r="C114" s="29" t="s">
        <v>97</v>
      </c>
      <c r="D114" s="75" t="s">
        <v>418</v>
      </c>
    </row>
    <row r="115" spans="1:4" hidden="1">
      <c r="A115" s="61"/>
      <c r="B115" s="46"/>
      <c r="C115" s="29" t="s">
        <v>97</v>
      </c>
      <c r="D115" s="75" t="s">
        <v>419</v>
      </c>
    </row>
    <row r="116" spans="1:4" hidden="1">
      <c r="A116" s="21"/>
      <c r="B116" s="46"/>
      <c r="C116" s="29" t="s">
        <v>97</v>
      </c>
      <c r="D116" s="75" t="s">
        <v>420</v>
      </c>
    </row>
    <row r="117" spans="1:4" hidden="1">
      <c r="A117" s="21"/>
      <c r="B117" s="46"/>
      <c r="C117" s="29" t="s">
        <v>97</v>
      </c>
      <c r="D117" s="75" t="s">
        <v>421</v>
      </c>
    </row>
    <row r="118" spans="1:4" hidden="1">
      <c r="A118" s="21"/>
      <c r="B118" s="48"/>
      <c r="C118" s="29" t="s">
        <v>97</v>
      </c>
      <c r="D118" s="75" t="s">
        <v>422</v>
      </c>
    </row>
    <row r="119" spans="1:4" hidden="1">
      <c r="A119" s="21"/>
      <c r="B119" s="49"/>
      <c r="C119" s="29" t="s">
        <v>97</v>
      </c>
      <c r="D119" s="75" t="s">
        <v>423</v>
      </c>
    </row>
    <row r="120" spans="1:4" hidden="1">
      <c r="A120" s="21"/>
      <c r="B120" s="51"/>
      <c r="C120" s="29" t="s">
        <v>97</v>
      </c>
      <c r="D120" s="75" t="s">
        <v>424</v>
      </c>
    </row>
    <row r="121" spans="1:4" hidden="1">
      <c r="A121" s="21"/>
      <c r="B121" s="51"/>
      <c r="C121" s="29" t="s">
        <v>97</v>
      </c>
      <c r="D121" s="75" t="s">
        <v>425</v>
      </c>
    </row>
    <row r="122" spans="1:4" hidden="1">
      <c r="A122" s="21"/>
      <c r="B122" s="51"/>
      <c r="C122" s="29" t="s">
        <v>97</v>
      </c>
      <c r="D122" s="75" t="s">
        <v>426</v>
      </c>
    </row>
    <row r="123" spans="1:4" hidden="1">
      <c r="A123" s="21"/>
      <c r="B123" s="51"/>
      <c r="C123" s="29" t="s">
        <v>97</v>
      </c>
      <c r="D123" s="75" t="s">
        <v>427</v>
      </c>
    </row>
    <row r="124" spans="1:4" hidden="1">
      <c r="A124" s="21"/>
      <c r="B124" s="51"/>
      <c r="C124" s="29" t="s">
        <v>97</v>
      </c>
      <c r="D124" s="75" t="s">
        <v>428</v>
      </c>
    </row>
    <row r="125" spans="1:4" hidden="1">
      <c r="A125" s="21"/>
      <c r="B125" s="51"/>
      <c r="C125" s="29" t="s">
        <v>97</v>
      </c>
      <c r="D125" s="75" t="s">
        <v>429</v>
      </c>
    </row>
    <row r="126" spans="1:4" hidden="1">
      <c r="A126" s="21"/>
      <c r="B126" s="51"/>
      <c r="C126" s="29" t="s">
        <v>97</v>
      </c>
      <c r="D126" s="75" t="s">
        <v>430</v>
      </c>
    </row>
    <row r="127" spans="1:4" hidden="1">
      <c r="A127" s="21"/>
      <c r="B127" s="51"/>
      <c r="C127" s="29" t="s">
        <v>97</v>
      </c>
      <c r="D127" s="75" t="s">
        <v>431</v>
      </c>
    </row>
    <row r="128" spans="1:4" hidden="1">
      <c r="A128" s="21"/>
      <c r="B128" s="51"/>
      <c r="C128" s="29" t="s">
        <v>97</v>
      </c>
      <c r="D128" s="75" t="s">
        <v>432</v>
      </c>
    </row>
    <row r="129" spans="1:4" hidden="1">
      <c r="A129" s="21"/>
      <c r="B129" s="51"/>
      <c r="C129" s="29" t="s">
        <v>97</v>
      </c>
      <c r="D129" s="75" t="s">
        <v>433</v>
      </c>
    </row>
    <row r="130" spans="1:4" hidden="1">
      <c r="A130" s="21"/>
      <c r="B130" s="51"/>
      <c r="C130" s="29" t="s">
        <v>97</v>
      </c>
      <c r="D130" s="75" t="s">
        <v>434</v>
      </c>
    </row>
    <row r="131" spans="1:4" hidden="1">
      <c r="A131" s="21"/>
      <c r="B131" s="51"/>
      <c r="C131" s="29" t="s">
        <v>97</v>
      </c>
      <c r="D131" s="75" t="s">
        <v>435</v>
      </c>
    </row>
    <row r="132" spans="1:4" hidden="1">
      <c r="A132" s="21"/>
      <c r="B132" s="51"/>
      <c r="C132" s="29" t="s">
        <v>97</v>
      </c>
      <c r="D132" s="75" t="s">
        <v>436</v>
      </c>
    </row>
    <row r="133" spans="1:4" hidden="1">
      <c r="A133" s="21"/>
      <c r="B133" s="51"/>
      <c r="C133" s="29" t="s">
        <v>97</v>
      </c>
      <c r="D133" s="75" t="s">
        <v>437</v>
      </c>
    </row>
    <row r="134" spans="1:4" hidden="1">
      <c r="A134" s="21"/>
      <c r="B134" s="51"/>
      <c r="C134" s="29" t="s">
        <v>97</v>
      </c>
      <c r="D134" s="75" t="s">
        <v>438</v>
      </c>
    </row>
    <row r="135" spans="1:4" hidden="1">
      <c r="A135" s="21"/>
      <c r="B135" s="51"/>
      <c r="C135" s="29" t="s">
        <v>97</v>
      </c>
      <c r="D135" s="75" t="s">
        <v>439</v>
      </c>
    </row>
    <row r="136" spans="1:4" hidden="1">
      <c r="A136" s="21"/>
      <c r="B136" s="51"/>
      <c r="C136" s="29" t="s">
        <v>97</v>
      </c>
      <c r="D136" s="75" t="s">
        <v>440</v>
      </c>
    </row>
    <row r="137" spans="1:4" hidden="1">
      <c r="A137" s="21"/>
      <c r="B137" s="51"/>
      <c r="C137" s="29" t="s">
        <v>97</v>
      </c>
      <c r="D137" s="75" t="s">
        <v>441</v>
      </c>
    </row>
    <row r="138" spans="1:4" hidden="1">
      <c r="A138" s="21"/>
      <c r="B138" s="51"/>
      <c r="C138" s="29" t="s">
        <v>97</v>
      </c>
      <c r="D138" s="75" t="s">
        <v>442</v>
      </c>
    </row>
    <row r="139" spans="1:4" hidden="1">
      <c r="A139" s="53"/>
      <c r="B139" s="43"/>
      <c r="C139" s="29" t="s">
        <v>97</v>
      </c>
      <c r="D139" s="75" t="s">
        <v>443</v>
      </c>
    </row>
    <row r="140" spans="1:4" ht="15" hidden="1">
      <c r="A140" s="33"/>
      <c r="B140" s="82"/>
      <c r="C140" s="29" t="s">
        <v>97</v>
      </c>
      <c r="D140" s="75" t="s">
        <v>444</v>
      </c>
    </row>
    <row r="141" spans="1:4" ht="15" hidden="1">
      <c r="A141" s="33"/>
      <c r="B141" s="82"/>
      <c r="C141" s="29" t="s">
        <v>97</v>
      </c>
      <c r="D141" s="75" t="s">
        <v>445</v>
      </c>
    </row>
    <row r="142" spans="1:4" ht="15" hidden="1">
      <c r="A142" s="33"/>
      <c r="B142" s="82"/>
      <c r="C142" s="29" t="s">
        <v>97</v>
      </c>
      <c r="D142" s="75" t="s">
        <v>446</v>
      </c>
    </row>
    <row r="143" spans="1:4" ht="15" hidden="1">
      <c r="A143" s="33"/>
      <c r="B143" s="82"/>
      <c r="C143" s="29" t="s">
        <v>97</v>
      </c>
      <c r="D143" s="75" t="s">
        <v>447</v>
      </c>
    </row>
    <row r="144" spans="1:4" ht="15">
      <c r="A144" s="33"/>
      <c r="B144" s="82"/>
      <c r="C144" s="29" t="s">
        <v>97</v>
      </c>
      <c r="D144" s="75" t="s">
        <v>448</v>
      </c>
    </row>
    <row r="145" spans="1:4">
      <c r="A145" s="21" t="s">
        <v>13</v>
      </c>
      <c r="B145" s="8"/>
      <c r="C145" s="29" t="s">
        <v>97</v>
      </c>
      <c r="D145" s="75" t="s">
        <v>449</v>
      </c>
    </row>
    <row r="146" spans="1:4">
      <c r="A146" s="21"/>
      <c r="B146" s="8"/>
      <c r="C146" s="29" t="s">
        <v>97</v>
      </c>
      <c r="D146" s="75" t="s">
        <v>450</v>
      </c>
    </row>
    <row r="147" spans="1:4">
      <c r="A147" s="18"/>
      <c r="B147" s="8">
        <v>2642000</v>
      </c>
      <c r="C147" s="29" t="s">
        <v>97</v>
      </c>
      <c r="D147" s="75" t="s">
        <v>382</v>
      </c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16597000</v>
      </c>
      <c r="C149" s="38"/>
      <c r="D149" s="39"/>
    </row>
    <row r="150" spans="1:4">
      <c r="A150" s="98"/>
      <c r="B150" s="98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0.2851562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373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SUM(B14:B27)</f>
        <v>200162.91999999998</v>
      </c>
      <c r="C13" s="20"/>
      <c r="D13" s="55"/>
    </row>
    <row r="14" spans="1:4">
      <c r="A14" s="21" t="s">
        <v>21</v>
      </c>
      <c r="B14" s="8">
        <v>11335.46</v>
      </c>
      <c r="C14" s="74" t="s">
        <v>262</v>
      </c>
      <c r="D14" s="58" t="s">
        <v>374</v>
      </c>
    </row>
    <row r="15" spans="1:4">
      <c r="A15" s="21"/>
      <c r="B15" s="8">
        <v>29733.99</v>
      </c>
      <c r="C15" s="74" t="s">
        <v>262</v>
      </c>
      <c r="D15" s="58" t="s">
        <v>375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t="24">
      <c r="A23" s="21"/>
      <c r="B23" s="8">
        <v>9687.48</v>
      </c>
      <c r="C23" s="74" t="s">
        <v>376</v>
      </c>
      <c r="D23" s="58" t="s">
        <v>377</v>
      </c>
    </row>
    <row r="24" spans="1:4">
      <c r="A24" s="21"/>
      <c r="B24" s="8">
        <v>11333.02</v>
      </c>
      <c r="C24" s="74" t="s">
        <v>378</v>
      </c>
      <c r="D24" s="58" t="s">
        <v>377</v>
      </c>
    </row>
    <row r="25" spans="1:4">
      <c r="A25" s="21"/>
      <c r="B25" s="8">
        <v>21182</v>
      </c>
      <c r="C25" s="74" t="s">
        <v>379</v>
      </c>
      <c r="D25" s="58" t="s">
        <v>380</v>
      </c>
    </row>
    <row r="26" spans="1:4" ht="13.5" thickBot="1">
      <c r="A26" s="21"/>
      <c r="B26" s="8">
        <v>116890.97</v>
      </c>
      <c r="C26" s="74" t="s">
        <v>95</v>
      </c>
      <c r="D26" s="58" t="s">
        <v>381</v>
      </c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140550000</v>
      </c>
      <c r="C77" s="20"/>
      <c r="D77" s="22"/>
    </row>
    <row r="78" spans="1:4">
      <c r="A78" s="21"/>
      <c r="B78" s="8">
        <v>17758000</v>
      </c>
      <c r="C78" s="29" t="s">
        <v>97</v>
      </c>
      <c r="D78" s="75" t="s">
        <v>382</v>
      </c>
    </row>
    <row r="79" spans="1:4">
      <c r="A79" s="21"/>
      <c r="B79" s="8">
        <v>122792000</v>
      </c>
      <c r="C79" s="29" t="s">
        <v>97</v>
      </c>
      <c r="D79" s="75" t="s">
        <v>383</v>
      </c>
    </row>
    <row r="80" spans="1:4">
      <c r="A80" s="21"/>
      <c r="B80" s="8"/>
      <c r="C80" s="29" t="s">
        <v>97</v>
      </c>
      <c r="D80" s="75"/>
    </row>
    <row r="81" spans="1:4">
      <c r="A81" s="21"/>
      <c r="B81" s="8"/>
      <c r="C81" s="29" t="s">
        <v>97</v>
      </c>
      <c r="D81" s="75"/>
    </row>
    <row r="82" spans="1:4" hidden="1">
      <c r="A82" s="21"/>
      <c r="B82" s="8"/>
      <c r="C82" s="29" t="s">
        <v>97</v>
      </c>
      <c r="D82" s="75"/>
    </row>
    <row r="83" spans="1:4" hidden="1">
      <c r="A83" s="21"/>
      <c r="B83" s="57"/>
      <c r="C83" s="29" t="s">
        <v>97</v>
      </c>
      <c r="D83" s="75"/>
    </row>
    <row r="84" spans="1:4" hidden="1">
      <c r="A84" s="21"/>
      <c r="B84" s="32"/>
      <c r="C84" s="29" t="s">
        <v>97</v>
      </c>
      <c r="D84" s="75"/>
    </row>
    <row r="85" spans="1:4" hidden="1">
      <c r="A85" s="21"/>
      <c r="B85" s="32"/>
      <c r="C85" s="29" t="s">
        <v>97</v>
      </c>
      <c r="D85" s="75"/>
    </row>
    <row r="86" spans="1:4" hidden="1">
      <c r="A86" s="21"/>
      <c r="B86" s="32"/>
      <c r="C86" s="29" t="s">
        <v>97</v>
      </c>
      <c r="D86" s="75"/>
    </row>
    <row r="87" spans="1:4" hidden="1">
      <c r="A87" s="21"/>
      <c r="B87" s="32"/>
      <c r="C87" s="29" t="s">
        <v>97</v>
      </c>
      <c r="D87" s="75"/>
    </row>
    <row r="88" spans="1:4" hidden="1">
      <c r="A88" s="21"/>
      <c r="B88" s="32"/>
      <c r="C88" s="29" t="s">
        <v>97</v>
      </c>
      <c r="D88" s="75"/>
    </row>
    <row r="89" spans="1:4" hidden="1">
      <c r="A89" s="21"/>
      <c r="B89" s="32"/>
      <c r="C89" s="29" t="s">
        <v>97</v>
      </c>
      <c r="D89" s="75"/>
    </row>
    <row r="90" spans="1:4" hidden="1">
      <c r="A90" s="21"/>
      <c r="B90" s="32"/>
      <c r="C90" s="29" t="s">
        <v>97</v>
      </c>
      <c r="D90" s="75"/>
    </row>
    <row r="91" spans="1:4" hidden="1">
      <c r="A91" s="19" t="s">
        <v>8</v>
      </c>
      <c r="B91" s="23"/>
      <c r="C91" s="29" t="s">
        <v>97</v>
      </c>
      <c r="D91" s="75"/>
    </row>
    <row r="92" spans="1:4" hidden="1">
      <c r="A92" s="21" t="s">
        <v>9</v>
      </c>
      <c r="B92" s="8"/>
      <c r="C92" s="29" t="s">
        <v>97</v>
      </c>
      <c r="D92" s="75"/>
    </row>
    <row r="93" spans="1:4" hidden="1">
      <c r="A93" s="21"/>
      <c r="B93" s="8"/>
      <c r="C93" s="29" t="s">
        <v>97</v>
      </c>
      <c r="D93" s="75"/>
    </row>
    <row r="94" spans="1:4" ht="51" hidden="1">
      <c r="A94" s="19" t="s">
        <v>10</v>
      </c>
      <c r="B94" s="23"/>
      <c r="C94" s="29" t="s">
        <v>97</v>
      </c>
      <c r="D94" s="75"/>
    </row>
    <row r="95" spans="1:4" hidden="1">
      <c r="A95" s="21"/>
      <c r="B95" s="8"/>
      <c r="C95" s="29" t="s">
        <v>97</v>
      </c>
      <c r="D95" s="75"/>
    </row>
    <row r="96" spans="1:4" hidden="1">
      <c r="A96" s="21"/>
      <c r="B96" s="8"/>
      <c r="C96" s="29" t="s">
        <v>97</v>
      </c>
      <c r="D96" s="75"/>
    </row>
    <row r="97" spans="1:4" hidden="1">
      <c r="A97" s="21"/>
      <c r="B97" s="8"/>
      <c r="C97" s="29" t="s">
        <v>97</v>
      </c>
      <c r="D97" s="75"/>
    </row>
    <row r="98" spans="1:4" hidden="1">
      <c r="A98" s="21"/>
      <c r="B98" s="8"/>
      <c r="C98" s="29" t="s">
        <v>97</v>
      </c>
      <c r="D98" s="75"/>
    </row>
    <row r="99" spans="1:4" hidden="1">
      <c r="A99" s="21"/>
      <c r="B99" s="8"/>
      <c r="C99" s="29" t="s">
        <v>97</v>
      </c>
      <c r="D99" s="75"/>
    </row>
    <row r="100" spans="1:4" hidden="1">
      <c r="A100" s="21"/>
      <c r="B100" s="8"/>
      <c r="C100" s="29" t="s">
        <v>97</v>
      </c>
      <c r="D100" s="75"/>
    </row>
    <row r="101" spans="1:4" hidden="1">
      <c r="A101" s="21"/>
      <c r="B101" s="8"/>
      <c r="C101" s="29" t="s">
        <v>97</v>
      </c>
      <c r="D101" s="75"/>
    </row>
    <row r="102" spans="1:4" hidden="1">
      <c r="A102" s="21"/>
      <c r="B102" s="8"/>
      <c r="C102" s="29" t="s">
        <v>97</v>
      </c>
      <c r="D102" s="75"/>
    </row>
    <row r="103" spans="1:4" hidden="1">
      <c r="A103" s="21"/>
      <c r="B103" s="8"/>
      <c r="C103" s="29" t="s">
        <v>97</v>
      </c>
      <c r="D103" s="75"/>
    </row>
    <row r="104" spans="1:4" hidden="1">
      <c r="A104" s="21"/>
      <c r="B104" s="8"/>
      <c r="C104" s="29" t="s">
        <v>97</v>
      </c>
      <c r="D104" s="75"/>
    </row>
    <row r="105" spans="1:4" ht="38.25" hidden="1">
      <c r="A105" s="19" t="s">
        <v>11</v>
      </c>
      <c r="B105" s="23"/>
      <c r="C105" s="29" t="s">
        <v>97</v>
      </c>
      <c r="D105" s="75"/>
    </row>
    <row r="106" spans="1:4" ht="25.5" hidden="1">
      <c r="A106" s="21" t="s">
        <v>12</v>
      </c>
      <c r="B106" s="23"/>
      <c r="C106" s="29" t="s">
        <v>97</v>
      </c>
      <c r="D106" s="75"/>
    </row>
    <row r="107" spans="1:4" hidden="1">
      <c r="A107" s="21" t="s">
        <v>27</v>
      </c>
      <c r="B107" s="8"/>
      <c r="C107" s="29" t="s">
        <v>97</v>
      </c>
      <c r="D107" s="75"/>
    </row>
    <row r="108" spans="1:4" hidden="1">
      <c r="A108" s="59"/>
      <c r="B108" s="8"/>
      <c r="C108" s="29" t="s">
        <v>97</v>
      </c>
      <c r="D108" s="75"/>
    </row>
    <row r="109" spans="1:4" hidden="1">
      <c r="A109" s="44"/>
      <c r="B109" s="8"/>
      <c r="C109" s="29" t="s">
        <v>97</v>
      </c>
      <c r="D109" s="75"/>
    </row>
    <row r="110" spans="1:4" hidden="1">
      <c r="A110" s="21"/>
      <c r="B110" s="8"/>
      <c r="C110" s="29" t="s">
        <v>97</v>
      </c>
      <c r="D110" s="75"/>
    </row>
    <row r="111" spans="1:4" hidden="1">
      <c r="A111" s="61"/>
      <c r="B111" s="8"/>
      <c r="C111" s="29" t="s">
        <v>97</v>
      </c>
      <c r="D111" s="75"/>
    </row>
    <row r="112" spans="1:4" hidden="1">
      <c r="A112" s="61"/>
      <c r="B112" s="46"/>
      <c r="C112" s="29" t="s">
        <v>97</v>
      </c>
      <c r="D112" s="75"/>
    </row>
    <row r="113" spans="1:4" hidden="1">
      <c r="A113" s="61"/>
      <c r="B113" s="46"/>
      <c r="C113" s="29" t="s">
        <v>97</v>
      </c>
      <c r="D113" s="75"/>
    </row>
    <row r="114" spans="1:4" hidden="1">
      <c r="A114" s="61"/>
      <c r="B114" s="46"/>
      <c r="C114" s="29" t="s">
        <v>97</v>
      </c>
      <c r="D114" s="75"/>
    </row>
    <row r="115" spans="1:4" hidden="1">
      <c r="A115" s="61"/>
      <c r="B115" s="46"/>
      <c r="C115" s="29" t="s">
        <v>97</v>
      </c>
      <c r="D115" s="75"/>
    </row>
    <row r="116" spans="1:4" hidden="1">
      <c r="A116" s="21"/>
      <c r="B116" s="46"/>
      <c r="C116" s="29" t="s">
        <v>97</v>
      </c>
      <c r="D116" s="75"/>
    </row>
    <row r="117" spans="1:4" hidden="1">
      <c r="A117" s="21"/>
      <c r="B117" s="46"/>
      <c r="C117" s="29" t="s">
        <v>97</v>
      </c>
      <c r="D117" s="75"/>
    </row>
    <row r="118" spans="1:4" hidden="1">
      <c r="A118" s="21"/>
      <c r="B118" s="48"/>
      <c r="C118" s="29" t="s">
        <v>97</v>
      </c>
      <c r="D118" s="75"/>
    </row>
    <row r="119" spans="1:4" hidden="1">
      <c r="A119" s="21"/>
      <c r="B119" s="49"/>
      <c r="C119" s="29" t="s">
        <v>97</v>
      </c>
      <c r="D119" s="75"/>
    </row>
    <row r="120" spans="1:4" hidden="1">
      <c r="A120" s="21"/>
      <c r="B120" s="51"/>
      <c r="C120" s="29" t="s">
        <v>97</v>
      </c>
      <c r="D120" s="75"/>
    </row>
    <row r="121" spans="1:4" hidden="1">
      <c r="A121" s="21"/>
      <c r="B121" s="51"/>
      <c r="C121" s="29" t="s">
        <v>97</v>
      </c>
      <c r="D121" s="75"/>
    </row>
    <row r="122" spans="1:4" hidden="1">
      <c r="A122" s="21"/>
      <c r="B122" s="51"/>
      <c r="C122" s="29" t="s">
        <v>97</v>
      </c>
      <c r="D122" s="75"/>
    </row>
    <row r="123" spans="1:4" hidden="1">
      <c r="A123" s="21"/>
      <c r="B123" s="51"/>
      <c r="C123" s="29" t="s">
        <v>97</v>
      </c>
      <c r="D123" s="75"/>
    </row>
    <row r="124" spans="1:4" hidden="1">
      <c r="A124" s="21"/>
      <c r="B124" s="51"/>
      <c r="C124" s="29" t="s">
        <v>97</v>
      </c>
      <c r="D124" s="75"/>
    </row>
    <row r="125" spans="1:4" hidden="1">
      <c r="A125" s="21"/>
      <c r="B125" s="51"/>
      <c r="C125" s="29" t="s">
        <v>97</v>
      </c>
      <c r="D125" s="75"/>
    </row>
    <row r="126" spans="1:4" hidden="1">
      <c r="A126" s="21"/>
      <c r="B126" s="51"/>
      <c r="C126" s="29" t="s">
        <v>97</v>
      </c>
      <c r="D126" s="75"/>
    </row>
    <row r="127" spans="1:4" hidden="1">
      <c r="A127" s="21"/>
      <c r="B127" s="51"/>
      <c r="C127" s="29" t="s">
        <v>97</v>
      </c>
      <c r="D127" s="75"/>
    </row>
    <row r="128" spans="1:4" hidden="1">
      <c r="A128" s="21"/>
      <c r="B128" s="51"/>
      <c r="C128" s="29" t="s">
        <v>97</v>
      </c>
      <c r="D128" s="75"/>
    </row>
    <row r="129" spans="1:4" hidden="1">
      <c r="A129" s="21"/>
      <c r="B129" s="51"/>
      <c r="C129" s="29" t="s">
        <v>97</v>
      </c>
      <c r="D129" s="75"/>
    </row>
    <row r="130" spans="1:4" hidden="1">
      <c r="A130" s="21"/>
      <c r="B130" s="51"/>
      <c r="C130" s="29" t="s">
        <v>97</v>
      </c>
      <c r="D130" s="75"/>
    </row>
    <row r="131" spans="1:4" hidden="1">
      <c r="A131" s="21"/>
      <c r="B131" s="51"/>
      <c r="C131" s="29" t="s">
        <v>97</v>
      </c>
      <c r="D131" s="75"/>
    </row>
    <row r="132" spans="1:4" hidden="1">
      <c r="A132" s="21"/>
      <c r="B132" s="51"/>
      <c r="C132" s="29" t="s">
        <v>97</v>
      </c>
      <c r="D132" s="75"/>
    </row>
    <row r="133" spans="1:4" hidden="1">
      <c r="A133" s="21"/>
      <c r="B133" s="51"/>
      <c r="C133" s="29" t="s">
        <v>97</v>
      </c>
      <c r="D133" s="75"/>
    </row>
    <row r="134" spans="1:4" hidden="1">
      <c r="A134" s="21"/>
      <c r="B134" s="51"/>
      <c r="C134" s="29" t="s">
        <v>97</v>
      </c>
      <c r="D134" s="75"/>
    </row>
    <row r="135" spans="1:4" hidden="1">
      <c r="A135" s="21"/>
      <c r="B135" s="51"/>
      <c r="C135" s="29" t="s">
        <v>97</v>
      </c>
      <c r="D135" s="75"/>
    </row>
    <row r="136" spans="1:4" hidden="1">
      <c r="A136" s="21"/>
      <c r="B136" s="51"/>
      <c r="C136" s="29" t="s">
        <v>97</v>
      </c>
      <c r="D136" s="75"/>
    </row>
    <row r="137" spans="1:4" hidden="1">
      <c r="A137" s="21"/>
      <c r="B137" s="51"/>
      <c r="C137" s="29" t="s">
        <v>97</v>
      </c>
      <c r="D137" s="75"/>
    </row>
    <row r="138" spans="1:4" hidden="1">
      <c r="A138" s="21"/>
      <c r="B138" s="51"/>
      <c r="C138" s="29" t="s">
        <v>97</v>
      </c>
      <c r="D138" s="75"/>
    </row>
    <row r="139" spans="1:4" hidden="1">
      <c r="A139" s="53"/>
      <c r="B139" s="43"/>
      <c r="C139" s="29" t="s">
        <v>97</v>
      </c>
      <c r="D139" s="75"/>
    </row>
    <row r="140" spans="1:4" ht="15" hidden="1">
      <c r="A140" s="33"/>
      <c r="B140" s="82"/>
      <c r="C140" s="29" t="s">
        <v>97</v>
      </c>
      <c r="D140" s="75"/>
    </row>
    <row r="141" spans="1:4" ht="15" hidden="1">
      <c r="A141" s="33"/>
      <c r="B141" s="82"/>
      <c r="C141" s="29" t="s">
        <v>97</v>
      </c>
      <c r="D141" s="75"/>
    </row>
    <row r="142" spans="1:4" ht="15" hidden="1">
      <c r="A142" s="33"/>
      <c r="B142" s="82"/>
      <c r="C142" s="29" t="s">
        <v>97</v>
      </c>
      <c r="D142" s="75"/>
    </row>
    <row r="143" spans="1:4" ht="15" hidden="1">
      <c r="A143" s="33"/>
      <c r="B143" s="82"/>
      <c r="C143" s="29" t="s">
        <v>97</v>
      </c>
      <c r="D143" s="75"/>
    </row>
    <row r="144" spans="1:4" ht="15">
      <c r="A144" s="33"/>
      <c r="B144" s="82"/>
      <c r="C144" s="29" t="s">
        <v>97</v>
      </c>
      <c r="D144" s="75"/>
    </row>
    <row r="145" spans="1:4">
      <c r="A145" s="21" t="s">
        <v>13</v>
      </c>
      <c r="B145" s="8"/>
      <c r="C145" s="29" t="s">
        <v>97</v>
      </c>
      <c r="D145" s="75"/>
    </row>
    <row r="146" spans="1:4">
      <c r="A146" s="21"/>
      <c r="B146" s="8"/>
      <c r="C146" s="29" t="s">
        <v>97</v>
      </c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140750162.91999999</v>
      </c>
      <c r="C149" s="38"/>
      <c r="D149" s="39"/>
    </row>
    <row r="150" spans="1:4">
      <c r="A150" s="98"/>
      <c r="B150" s="98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3.5703125" customWidth="1"/>
    <col min="2" max="2" width="16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1249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 ht="25.5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SUM(B14:B49)</f>
        <v>15302628.689999998</v>
      </c>
      <c r="C13" s="20"/>
      <c r="D13" s="55"/>
    </row>
    <row r="14" spans="1:4">
      <c r="A14" s="21" t="s">
        <v>21</v>
      </c>
      <c r="B14" s="8">
        <v>24895.15</v>
      </c>
      <c r="C14" s="74" t="s">
        <v>1087</v>
      </c>
      <c r="D14" s="58" t="s">
        <v>1250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v>4449.26</v>
      </c>
      <c r="C19" s="74" t="s">
        <v>35</v>
      </c>
      <c r="D19" s="58" t="s">
        <v>1251</v>
      </c>
    </row>
    <row r="20" spans="1:4">
      <c r="A20" s="21"/>
      <c r="B20" s="8">
        <v>809.39</v>
      </c>
      <c r="C20" s="74" t="s">
        <v>1252</v>
      </c>
      <c r="D20" s="58" t="s">
        <v>1253</v>
      </c>
    </row>
    <row r="21" spans="1:4">
      <c r="A21" s="21"/>
      <c r="B21" s="8">
        <v>2709.94</v>
      </c>
      <c r="C21" s="74" t="s">
        <v>1252</v>
      </c>
      <c r="D21" s="58" t="s">
        <v>1254</v>
      </c>
    </row>
    <row r="22" spans="1:4">
      <c r="A22" s="21"/>
      <c r="B22" s="8">
        <v>1914.31</v>
      </c>
      <c r="C22" s="74" t="s">
        <v>1252</v>
      </c>
      <c r="D22" s="58" t="s">
        <v>1255</v>
      </c>
    </row>
    <row r="23" spans="1:4">
      <c r="A23" s="21"/>
      <c r="B23" s="8">
        <v>16578.36</v>
      </c>
      <c r="C23" s="74" t="s">
        <v>1256</v>
      </c>
      <c r="D23" s="58" t="s">
        <v>1257</v>
      </c>
    </row>
    <row r="24" spans="1:4">
      <c r="A24" s="21"/>
      <c r="B24" s="8">
        <v>1261.99</v>
      </c>
      <c r="C24" s="74" t="s">
        <v>1252</v>
      </c>
      <c r="D24" s="58" t="s">
        <v>1258</v>
      </c>
    </row>
    <row r="25" spans="1:4">
      <c r="A25" s="21"/>
      <c r="B25" s="8"/>
      <c r="C25" s="74" t="s">
        <v>1252</v>
      </c>
      <c r="D25" s="58"/>
    </row>
    <row r="26" spans="1:4">
      <c r="A26" s="21"/>
      <c r="B26" s="108"/>
      <c r="C26" s="74" t="s">
        <v>1252</v>
      </c>
      <c r="D26" s="58"/>
    </row>
    <row r="27" spans="1:4">
      <c r="A27" s="21"/>
      <c r="B27" s="8"/>
      <c r="C27" s="74" t="s">
        <v>1252</v>
      </c>
      <c r="D27" s="58"/>
    </row>
    <row r="28" spans="1:4">
      <c r="A28" s="21"/>
      <c r="B28" s="8"/>
      <c r="C28" s="74" t="s">
        <v>1252</v>
      </c>
      <c r="D28" s="58"/>
    </row>
    <row r="29" spans="1:4">
      <c r="A29" s="21"/>
      <c r="B29" s="8"/>
      <c r="C29" s="74" t="s">
        <v>1252</v>
      </c>
      <c r="D29" s="58"/>
    </row>
    <row r="30" spans="1:4">
      <c r="A30" s="21"/>
      <c r="B30" s="8"/>
      <c r="C30" s="74" t="s">
        <v>1252</v>
      </c>
      <c r="D30" s="58"/>
    </row>
    <row r="31" spans="1:4">
      <c r="A31" s="21"/>
      <c r="B31" s="8">
        <v>19707.810000000001</v>
      </c>
      <c r="C31" s="74" t="s">
        <v>1252</v>
      </c>
      <c r="D31" s="58" t="s">
        <v>1259</v>
      </c>
    </row>
    <row r="32" spans="1:4">
      <c r="A32" s="21"/>
      <c r="B32" s="8">
        <v>5176.6899999999996</v>
      </c>
      <c r="C32" s="74" t="s">
        <v>180</v>
      </c>
      <c r="D32" s="58" t="s">
        <v>1260</v>
      </c>
    </row>
    <row r="33" spans="1:4">
      <c r="A33" s="21"/>
      <c r="B33" s="8">
        <v>10232975.300000001</v>
      </c>
      <c r="C33" s="74" t="s">
        <v>1261</v>
      </c>
      <c r="D33" s="58" t="s">
        <v>1262</v>
      </c>
    </row>
    <row r="34" spans="1:4">
      <c r="A34" s="21"/>
      <c r="B34" s="8">
        <v>25054.38</v>
      </c>
      <c r="C34" s="74" t="s">
        <v>1263</v>
      </c>
      <c r="D34" s="58" t="s">
        <v>1264</v>
      </c>
    </row>
    <row r="35" spans="1:4">
      <c r="A35" s="21"/>
      <c r="B35" s="8">
        <v>2353.69</v>
      </c>
      <c r="C35" s="74" t="s">
        <v>157</v>
      </c>
      <c r="D35" s="58" t="s">
        <v>1241</v>
      </c>
    </row>
    <row r="36" spans="1:4">
      <c r="A36" s="21"/>
      <c r="B36" s="8">
        <v>18984.099999999999</v>
      </c>
      <c r="C36" s="74" t="s">
        <v>1265</v>
      </c>
      <c r="D36" s="58" t="s">
        <v>1266</v>
      </c>
    </row>
    <row r="37" spans="1:4">
      <c r="A37" s="21"/>
      <c r="B37" s="8">
        <v>1694.65</v>
      </c>
      <c r="C37" s="74" t="s">
        <v>95</v>
      </c>
      <c r="D37" s="58" t="s">
        <v>1267</v>
      </c>
    </row>
    <row r="38" spans="1:4">
      <c r="A38" s="21"/>
      <c r="B38" s="8">
        <v>68969</v>
      </c>
      <c r="C38" s="74" t="s">
        <v>196</v>
      </c>
      <c r="D38" s="58" t="s">
        <v>1268</v>
      </c>
    </row>
    <row r="39" spans="1:4">
      <c r="A39" s="21"/>
      <c r="B39" s="8">
        <v>33534.199999999997</v>
      </c>
      <c r="C39" s="74" t="s">
        <v>1256</v>
      </c>
      <c r="D39" s="58" t="s">
        <v>1269</v>
      </c>
    </row>
    <row r="40" spans="1:4">
      <c r="A40" s="21"/>
      <c r="B40" s="8">
        <f>2539.21+1200+672.63+524.54+671.37+723.32+669.68+725.77+579.03+626.64+667.43+820.38+301.92+368.4+408.94+233.15</f>
        <v>11732.41</v>
      </c>
      <c r="C40" s="74" t="s">
        <v>95</v>
      </c>
      <c r="D40" s="58" t="s">
        <v>1270</v>
      </c>
    </row>
    <row r="41" spans="1:4">
      <c r="A41" s="21"/>
      <c r="B41" s="8">
        <f>2313.18+271.41</f>
        <v>2584.5899999999997</v>
      </c>
      <c r="C41" s="74" t="s">
        <v>1271</v>
      </c>
      <c r="D41" s="58" t="s">
        <v>1272</v>
      </c>
    </row>
    <row r="42" spans="1:4">
      <c r="A42" s="21"/>
      <c r="B42" s="8">
        <v>341.14</v>
      </c>
      <c r="C42" s="74" t="s">
        <v>118</v>
      </c>
      <c r="D42" s="58" t="s">
        <v>1273</v>
      </c>
    </row>
    <row r="43" spans="1:4">
      <c r="A43" s="21"/>
      <c r="B43" s="8">
        <v>9710.94</v>
      </c>
      <c r="C43" s="74" t="s">
        <v>236</v>
      </c>
      <c r="D43" s="58" t="s">
        <v>1274</v>
      </c>
    </row>
    <row r="44" spans="1:4">
      <c r="A44" s="21"/>
      <c r="B44" s="8">
        <v>17474.04</v>
      </c>
      <c r="C44" s="74" t="s">
        <v>236</v>
      </c>
      <c r="D44" s="58" t="s">
        <v>1275</v>
      </c>
    </row>
    <row r="45" spans="1:4">
      <c r="A45" s="21"/>
      <c r="B45" s="8">
        <v>17472.45</v>
      </c>
      <c r="C45" s="74" t="s">
        <v>236</v>
      </c>
      <c r="D45" s="58" t="s">
        <v>1276</v>
      </c>
    </row>
    <row r="46" spans="1:4">
      <c r="A46" s="21"/>
      <c r="B46" s="8">
        <v>244</v>
      </c>
      <c r="C46" s="74" t="s">
        <v>204</v>
      </c>
      <c r="D46" s="58" t="s">
        <v>281</v>
      </c>
    </row>
    <row r="47" spans="1:4">
      <c r="A47" s="21"/>
      <c r="B47" s="8">
        <v>8325.19</v>
      </c>
      <c r="C47" s="74" t="s">
        <v>1277</v>
      </c>
      <c r="D47" s="58" t="s">
        <v>1278</v>
      </c>
    </row>
    <row r="48" spans="1:4">
      <c r="A48" s="21"/>
      <c r="B48" s="8">
        <v>631675.71</v>
      </c>
      <c r="C48" s="74" t="s">
        <v>1041</v>
      </c>
      <c r="D48" s="58" t="s">
        <v>1279</v>
      </c>
    </row>
    <row r="49" spans="1:4">
      <c r="A49" s="21"/>
      <c r="B49" s="8">
        <v>4142000</v>
      </c>
      <c r="C49" s="74" t="s">
        <v>1280</v>
      </c>
      <c r="D49" s="58" t="s">
        <v>1281</v>
      </c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29117000</v>
      </c>
      <c r="C77" s="20"/>
      <c r="D77" s="22"/>
    </row>
    <row r="78" spans="1:4">
      <c r="A78" s="21"/>
      <c r="B78" s="8">
        <v>4238000</v>
      </c>
      <c r="C78" s="29" t="s">
        <v>92</v>
      </c>
      <c r="D78" s="75" t="s">
        <v>1282</v>
      </c>
    </row>
    <row r="79" spans="1:4">
      <c r="A79" s="21"/>
      <c r="B79" s="8">
        <v>24879000</v>
      </c>
      <c r="C79" s="29" t="s">
        <v>92</v>
      </c>
      <c r="D79" s="75" t="s">
        <v>1282</v>
      </c>
    </row>
    <row r="80" spans="1:4">
      <c r="A80" s="21"/>
      <c r="B80" s="8"/>
      <c r="C80" s="29"/>
      <c r="D80" s="75"/>
    </row>
    <row r="81" spans="1:4">
      <c r="A81" s="21"/>
      <c r="B81" s="8"/>
      <c r="C81" s="29"/>
      <c r="D81" s="75"/>
    </row>
    <row r="82" spans="1:4">
      <c r="A82" s="21"/>
      <c r="B82" s="8"/>
      <c r="C82" s="29"/>
      <c r="D82" s="75"/>
    </row>
    <row r="83" spans="1:4">
      <c r="A83" s="21"/>
      <c r="B83" s="57"/>
      <c r="C83" s="29"/>
      <c r="D83" s="75"/>
    </row>
    <row r="84" spans="1:4">
      <c r="A84" s="21"/>
      <c r="B84" s="32"/>
      <c r="C84" s="29" t="s">
        <v>92</v>
      </c>
      <c r="D84" s="75"/>
    </row>
    <row r="85" spans="1:4" hidden="1">
      <c r="A85" s="21"/>
      <c r="B85" s="32"/>
      <c r="C85" s="29" t="s">
        <v>92</v>
      </c>
      <c r="D85" s="75"/>
    </row>
    <row r="86" spans="1:4" hidden="1">
      <c r="A86" s="21"/>
      <c r="B86" s="32"/>
      <c r="C86" s="29" t="s">
        <v>92</v>
      </c>
      <c r="D86" s="75"/>
    </row>
    <row r="87" spans="1:4" hidden="1">
      <c r="A87" s="21"/>
      <c r="B87" s="32"/>
      <c r="C87" s="29" t="s">
        <v>92</v>
      </c>
      <c r="D87" s="75"/>
    </row>
    <row r="88" spans="1:4" hidden="1">
      <c r="A88" s="21"/>
      <c r="B88" s="32"/>
      <c r="C88" s="29" t="s">
        <v>92</v>
      </c>
      <c r="D88" s="75"/>
    </row>
    <row r="89" spans="1:4" hidden="1">
      <c r="A89" s="21"/>
      <c r="B89" s="32"/>
      <c r="C89" s="29" t="s">
        <v>92</v>
      </c>
      <c r="D89" s="75"/>
    </row>
    <row r="90" spans="1:4" hidden="1">
      <c r="A90" s="21"/>
      <c r="B90" s="32"/>
      <c r="C90" s="29" t="s">
        <v>92</v>
      </c>
      <c r="D90" s="75"/>
    </row>
    <row r="91" spans="1:4" hidden="1">
      <c r="A91" s="19" t="s">
        <v>8</v>
      </c>
      <c r="B91" s="23"/>
      <c r="C91" s="29" t="s">
        <v>92</v>
      </c>
      <c r="D91" s="75"/>
    </row>
    <row r="92" spans="1:4" hidden="1">
      <c r="A92" s="21" t="s">
        <v>9</v>
      </c>
      <c r="B92" s="8"/>
      <c r="C92" s="29" t="s">
        <v>92</v>
      </c>
      <c r="D92" s="75"/>
    </row>
    <row r="93" spans="1:4" hidden="1">
      <c r="A93" s="21"/>
      <c r="B93" s="8"/>
      <c r="C93" s="29" t="s">
        <v>92</v>
      </c>
      <c r="D93" s="75"/>
    </row>
    <row r="94" spans="1:4" ht="51" hidden="1">
      <c r="A94" s="19" t="s">
        <v>10</v>
      </c>
      <c r="B94" s="23"/>
      <c r="C94" s="29" t="s">
        <v>92</v>
      </c>
      <c r="D94" s="75"/>
    </row>
    <row r="95" spans="1:4" hidden="1">
      <c r="A95" s="21"/>
      <c r="B95" s="8"/>
      <c r="C95" s="29" t="s">
        <v>92</v>
      </c>
      <c r="D95" s="75"/>
    </row>
    <row r="96" spans="1:4" hidden="1">
      <c r="A96" s="21"/>
      <c r="B96" s="8"/>
      <c r="C96" s="29" t="s">
        <v>92</v>
      </c>
      <c r="D96" s="75"/>
    </row>
    <row r="97" spans="1:4" hidden="1">
      <c r="A97" s="21"/>
      <c r="B97" s="8"/>
      <c r="C97" s="29" t="s">
        <v>92</v>
      </c>
      <c r="D97" s="75"/>
    </row>
    <row r="98" spans="1:4" hidden="1">
      <c r="A98" s="21"/>
      <c r="B98" s="8"/>
      <c r="C98" s="29" t="s">
        <v>92</v>
      </c>
      <c r="D98" s="75"/>
    </row>
    <row r="99" spans="1:4" hidden="1">
      <c r="A99" s="21"/>
      <c r="B99" s="8"/>
      <c r="C99" s="29" t="s">
        <v>92</v>
      </c>
      <c r="D99" s="75"/>
    </row>
    <row r="100" spans="1:4" hidden="1">
      <c r="A100" s="21"/>
      <c r="B100" s="8"/>
      <c r="C100" s="29" t="s">
        <v>92</v>
      </c>
      <c r="D100" s="75"/>
    </row>
    <row r="101" spans="1:4" hidden="1">
      <c r="A101" s="21"/>
      <c r="B101" s="8"/>
      <c r="C101" s="29" t="s">
        <v>92</v>
      </c>
      <c r="D101" s="75"/>
    </row>
    <row r="102" spans="1:4" hidden="1">
      <c r="A102" s="21"/>
      <c r="B102" s="8"/>
      <c r="C102" s="29" t="s">
        <v>92</v>
      </c>
      <c r="D102" s="75"/>
    </row>
    <row r="103" spans="1:4" hidden="1">
      <c r="A103" s="21"/>
      <c r="B103" s="8"/>
      <c r="C103" s="29" t="s">
        <v>92</v>
      </c>
      <c r="D103" s="75"/>
    </row>
    <row r="104" spans="1:4" hidden="1">
      <c r="A104" s="21"/>
      <c r="B104" s="8"/>
      <c r="C104" s="29" t="s">
        <v>92</v>
      </c>
      <c r="D104" s="75"/>
    </row>
    <row r="105" spans="1:4" ht="38.25" hidden="1">
      <c r="A105" s="19" t="s">
        <v>11</v>
      </c>
      <c r="B105" s="23"/>
      <c r="C105" s="29" t="s">
        <v>92</v>
      </c>
      <c r="D105" s="75"/>
    </row>
    <row r="106" spans="1:4" ht="38.25" hidden="1">
      <c r="A106" s="21" t="s">
        <v>12</v>
      </c>
      <c r="B106" s="23"/>
      <c r="C106" s="29" t="s">
        <v>92</v>
      </c>
      <c r="D106" s="75"/>
    </row>
    <row r="107" spans="1:4" hidden="1">
      <c r="A107" s="21" t="s">
        <v>27</v>
      </c>
      <c r="B107" s="8"/>
      <c r="C107" s="29" t="s">
        <v>92</v>
      </c>
      <c r="D107" s="75"/>
    </row>
    <row r="108" spans="1:4" hidden="1">
      <c r="A108" s="59"/>
      <c r="B108" s="8"/>
      <c r="C108" s="29" t="s">
        <v>92</v>
      </c>
      <c r="D108" s="75"/>
    </row>
    <row r="109" spans="1:4" hidden="1">
      <c r="A109" s="44"/>
      <c r="B109" s="8"/>
      <c r="C109" s="29" t="s">
        <v>92</v>
      </c>
      <c r="D109" s="75"/>
    </row>
    <row r="110" spans="1:4" hidden="1">
      <c r="A110" s="21"/>
      <c r="B110" s="8"/>
      <c r="C110" s="29" t="s">
        <v>92</v>
      </c>
      <c r="D110" s="75"/>
    </row>
    <row r="111" spans="1:4" hidden="1">
      <c r="A111" s="61"/>
      <c r="B111" s="8"/>
      <c r="C111" s="29" t="s">
        <v>92</v>
      </c>
      <c r="D111" s="75"/>
    </row>
    <row r="112" spans="1:4" hidden="1">
      <c r="A112" s="61"/>
      <c r="B112" s="46"/>
      <c r="C112" s="29" t="s">
        <v>92</v>
      </c>
      <c r="D112" s="75"/>
    </row>
    <row r="113" spans="1:4" hidden="1">
      <c r="A113" s="61"/>
      <c r="B113" s="46"/>
      <c r="C113" s="29" t="s">
        <v>92</v>
      </c>
      <c r="D113" s="75"/>
    </row>
    <row r="114" spans="1:4" hidden="1">
      <c r="A114" s="61"/>
      <c r="B114" s="46"/>
      <c r="C114" s="29" t="s">
        <v>92</v>
      </c>
      <c r="D114" s="75"/>
    </row>
    <row r="115" spans="1:4" hidden="1">
      <c r="A115" s="61"/>
      <c r="B115" s="46"/>
      <c r="C115" s="29" t="s">
        <v>92</v>
      </c>
      <c r="D115" s="75"/>
    </row>
    <row r="116" spans="1:4" hidden="1">
      <c r="A116" s="21"/>
      <c r="B116" s="46"/>
      <c r="C116" s="29" t="s">
        <v>92</v>
      </c>
      <c r="D116" s="75"/>
    </row>
    <row r="117" spans="1:4" hidden="1">
      <c r="A117" s="21"/>
      <c r="B117" s="46"/>
      <c r="C117" s="29" t="s">
        <v>92</v>
      </c>
      <c r="D117" s="75"/>
    </row>
    <row r="118" spans="1:4" hidden="1">
      <c r="A118" s="21"/>
      <c r="B118" s="48"/>
      <c r="C118" s="29" t="s">
        <v>92</v>
      </c>
      <c r="D118" s="75"/>
    </row>
    <row r="119" spans="1:4" hidden="1">
      <c r="A119" s="21"/>
      <c r="B119" s="49"/>
      <c r="C119" s="29" t="s">
        <v>92</v>
      </c>
      <c r="D119" s="75"/>
    </row>
    <row r="120" spans="1:4" hidden="1">
      <c r="A120" s="21"/>
      <c r="B120" s="51"/>
      <c r="C120" s="29" t="s">
        <v>92</v>
      </c>
      <c r="D120" s="75"/>
    </row>
    <row r="121" spans="1:4" hidden="1">
      <c r="A121" s="21"/>
      <c r="B121" s="51"/>
      <c r="C121" s="29" t="s">
        <v>92</v>
      </c>
      <c r="D121" s="75"/>
    </row>
    <row r="122" spans="1:4" hidden="1">
      <c r="A122" s="21"/>
      <c r="B122" s="51"/>
      <c r="C122" s="29" t="s">
        <v>92</v>
      </c>
      <c r="D122" s="75"/>
    </row>
    <row r="123" spans="1:4" hidden="1">
      <c r="A123" s="21"/>
      <c r="B123" s="51"/>
      <c r="C123" s="29" t="s">
        <v>92</v>
      </c>
      <c r="D123" s="75"/>
    </row>
    <row r="124" spans="1:4" hidden="1">
      <c r="A124" s="21"/>
      <c r="B124" s="51"/>
      <c r="C124" s="29" t="s">
        <v>92</v>
      </c>
      <c r="D124" s="75"/>
    </row>
    <row r="125" spans="1:4" hidden="1">
      <c r="A125" s="21"/>
      <c r="B125" s="51"/>
      <c r="C125" s="29" t="s">
        <v>92</v>
      </c>
      <c r="D125" s="75"/>
    </row>
    <row r="126" spans="1:4" hidden="1">
      <c r="A126" s="21"/>
      <c r="B126" s="51"/>
      <c r="C126" s="29" t="s">
        <v>92</v>
      </c>
      <c r="D126" s="75"/>
    </row>
    <row r="127" spans="1:4" hidden="1">
      <c r="A127" s="21"/>
      <c r="B127" s="51"/>
      <c r="C127" s="29" t="s">
        <v>92</v>
      </c>
      <c r="D127" s="75"/>
    </row>
    <row r="128" spans="1:4" hidden="1">
      <c r="A128" s="21"/>
      <c r="B128" s="51"/>
      <c r="C128" s="29" t="s">
        <v>92</v>
      </c>
      <c r="D128" s="75"/>
    </row>
    <row r="129" spans="1:4" hidden="1">
      <c r="A129" s="21"/>
      <c r="B129" s="51"/>
      <c r="C129" s="29" t="s">
        <v>92</v>
      </c>
      <c r="D129" s="75"/>
    </row>
    <row r="130" spans="1:4" hidden="1">
      <c r="A130" s="21"/>
      <c r="B130" s="51"/>
      <c r="C130" s="29" t="s">
        <v>92</v>
      </c>
      <c r="D130" s="75"/>
    </row>
    <row r="131" spans="1:4" hidden="1">
      <c r="A131" s="21"/>
      <c r="B131" s="51"/>
      <c r="C131" s="29" t="s">
        <v>92</v>
      </c>
      <c r="D131" s="75"/>
    </row>
    <row r="132" spans="1:4" hidden="1">
      <c r="A132" s="21"/>
      <c r="B132" s="51"/>
      <c r="C132" s="29" t="s">
        <v>92</v>
      </c>
      <c r="D132" s="75"/>
    </row>
    <row r="133" spans="1:4" hidden="1">
      <c r="A133" s="21"/>
      <c r="B133" s="51"/>
      <c r="C133" s="29" t="s">
        <v>92</v>
      </c>
      <c r="D133" s="75"/>
    </row>
    <row r="134" spans="1:4" hidden="1">
      <c r="A134" s="21"/>
      <c r="B134" s="51"/>
      <c r="C134" s="29" t="s">
        <v>92</v>
      </c>
      <c r="D134" s="75"/>
    </row>
    <row r="135" spans="1:4" hidden="1">
      <c r="A135" s="21"/>
      <c r="B135" s="51"/>
      <c r="C135" s="29" t="s">
        <v>92</v>
      </c>
      <c r="D135" s="75"/>
    </row>
    <row r="136" spans="1:4" hidden="1">
      <c r="A136" s="21"/>
      <c r="B136" s="51"/>
      <c r="C136" s="29" t="s">
        <v>92</v>
      </c>
      <c r="D136" s="75"/>
    </row>
    <row r="137" spans="1:4" hidden="1">
      <c r="A137" s="21"/>
      <c r="B137" s="51"/>
      <c r="C137" s="29" t="s">
        <v>92</v>
      </c>
      <c r="D137" s="75"/>
    </row>
    <row r="138" spans="1:4" hidden="1">
      <c r="A138" s="21"/>
      <c r="B138" s="51"/>
      <c r="C138" s="29" t="s">
        <v>92</v>
      </c>
      <c r="D138" s="75"/>
    </row>
    <row r="139" spans="1:4" hidden="1">
      <c r="A139" s="53"/>
      <c r="B139" s="43"/>
      <c r="C139" s="29" t="s">
        <v>92</v>
      </c>
      <c r="D139" s="75"/>
    </row>
    <row r="140" spans="1:4" ht="15" hidden="1">
      <c r="A140" s="33"/>
      <c r="B140" s="103"/>
      <c r="C140" s="29" t="s">
        <v>92</v>
      </c>
      <c r="D140" s="75"/>
    </row>
    <row r="141" spans="1:4" ht="15" hidden="1">
      <c r="A141" s="33"/>
      <c r="B141" s="103"/>
      <c r="C141" s="29" t="s">
        <v>92</v>
      </c>
      <c r="D141" s="75"/>
    </row>
    <row r="142" spans="1:4" ht="15" hidden="1">
      <c r="A142" s="33"/>
      <c r="B142" s="103"/>
      <c r="C142" s="29" t="s">
        <v>92</v>
      </c>
      <c r="D142" s="75"/>
    </row>
    <row r="143" spans="1:4" ht="15" hidden="1">
      <c r="A143" s="33"/>
      <c r="B143" s="103"/>
      <c r="C143" s="29" t="s">
        <v>92</v>
      </c>
      <c r="D143" s="75"/>
    </row>
    <row r="144" spans="1:4" ht="15" hidden="1">
      <c r="A144" s="33"/>
      <c r="B144" s="103"/>
      <c r="C144" s="29" t="s">
        <v>92</v>
      </c>
      <c r="D144" s="75"/>
    </row>
    <row r="145" spans="1:4">
      <c r="A145" s="21" t="s">
        <v>13</v>
      </c>
      <c r="B145" s="8"/>
      <c r="C145" s="29" t="s">
        <v>92</v>
      </c>
      <c r="D145" s="75"/>
    </row>
    <row r="146" spans="1:4">
      <c r="A146" s="21"/>
      <c r="B146" s="8"/>
      <c r="C146" s="29" t="s">
        <v>92</v>
      </c>
      <c r="D146" s="75"/>
    </row>
    <row r="147" spans="1:4">
      <c r="A147" s="18"/>
      <c r="B147" s="8"/>
      <c r="C147" s="29" t="s">
        <v>92</v>
      </c>
      <c r="D147" s="75"/>
    </row>
    <row r="148" spans="1:4">
      <c r="A148" s="60"/>
      <c r="B148" s="8"/>
      <c r="C148" s="29" t="s">
        <v>92</v>
      </c>
      <c r="D148" s="4"/>
    </row>
    <row r="149" spans="1:4" ht="13.5" thickBot="1">
      <c r="A149" s="37" t="s">
        <v>14</v>
      </c>
      <c r="B149" s="69">
        <f>+B7+B13+B77+B91+B94+B105+B145</f>
        <v>44419628.689999998</v>
      </c>
      <c r="C149" s="38"/>
      <c r="D149" s="39"/>
    </row>
    <row r="150" spans="1:4">
      <c r="A150" s="256"/>
      <c r="B150" s="25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365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SUM(B14:B27)</f>
        <v>38266.22</v>
      </c>
      <c r="C13" s="20"/>
      <c r="D13" s="55"/>
    </row>
    <row r="14" spans="1:4">
      <c r="A14" s="21" t="s">
        <v>21</v>
      </c>
      <c r="B14" s="8">
        <v>101.87</v>
      </c>
      <c r="C14" s="74" t="s">
        <v>122</v>
      </c>
      <c r="D14" s="58" t="s">
        <v>366</v>
      </c>
    </row>
    <row r="15" spans="1:4">
      <c r="A15" s="21"/>
      <c r="B15" s="8">
        <v>1219.3900000000001</v>
      </c>
      <c r="C15" s="74" t="s">
        <v>122</v>
      </c>
      <c r="D15" s="58" t="s">
        <v>367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>
      <c r="A23" s="21"/>
      <c r="B23" s="8">
        <v>1396.38</v>
      </c>
      <c r="C23" s="74" t="s">
        <v>124</v>
      </c>
      <c r="D23" s="58" t="s">
        <v>368</v>
      </c>
    </row>
    <row r="24" spans="1:4">
      <c r="A24" s="21"/>
      <c r="B24" s="8">
        <v>4165</v>
      </c>
      <c r="C24" s="74" t="s">
        <v>126</v>
      </c>
      <c r="D24" s="58" t="s">
        <v>369</v>
      </c>
    </row>
    <row r="25" spans="1:4">
      <c r="A25" s="21"/>
      <c r="B25" s="8">
        <v>571.20000000000005</v>
      </c>
      <c r="C25" s="74" t="s">
        <v>126</v>
      </c>
      <c r="D25" s="58" t="s">
        <v>370</v>
      </c>
    </row>
    <row r="26" spans="1:4">
      <c r="A26" s="21"/>
      <c r="B26" s="8">
        <v>1309</v>
      </c>
      <c r="C26" s="74" t="s">
        <v>128</v>
      </c>
      <c r="D26" s="58" t="s">
        <v>371</v>
      </c>
    </row>
    <row r="27" spans="1:4">
      <c r="A27" s="21"/>
      <c r="B27" s="8">
        <v>29503.38</v>
      </c>
      <c r="C27" s="74" t="s">
        <v>44</v>
      </c>
      <c r="D27" s="58" t="s">
        <v>372</v>
      </c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0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6"/>
      <c r="D93" s="75"/>
    </row>
    <row r="94" spans="1:4" ht="51" hidden="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38266.22</v>
      </c>
      <c r="C149" s="38"/>
      <c r="D149" s="39"/>
    </row>
    <row r="150" spans="1:4">
      <c r="A150" s="97"/>
      <c r="B150" s="9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362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SUM(B14:B23)</f>
        <v>4537.5</v>
      </c>
      <c r="C13" s="20"/>
      <c r="D13" s="55"/>
    </row>
    <row r="14" spans="1:4" ht="24">
      <c r="A14" s="21" t="s">
        <v>21</v>
      </c>
      <c r="B14" s="8">
        <v>1487.5</v>
      </c>
      <c r="C14" s="74" t="s">
        <v>363</v>
      </c>
      <c r="D14" s="58" t="s">
        <v>364</v>
      </c>
    </row>
    <row r="15" spans="1:4">
      <c r="A15" s="21"/>
      <c r="B15" s="8">
        <f>427+2623</f>
        <v>3050</v>
      </c>
      <c r="C15" s="74" t="s">
        <v>117</v>
      </c>
      <c r="D15" s="58" t="s">
        <v>105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0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6"/>
      <c r="D93" s="75"/>
    </row>
    <row r="94" spans="1:4" ht="51" hidden="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4537.5</v>
      </c>
      <c r="C149" s="38"/>
      <c r="D149" s="39"/>
    </row>
    <row r="150" spans="1:4">
      <c r="A150" s="96"/>
      <c r="B150" s="9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358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SUM(B14:B23)</f>
        <v>20720.46</v>
      </c>
      <c r="C13" s="20"/>
      <c r="D13" s="55"/>
    </row>
    <row r="14" spans="1:4">
      <c r="A14" s="21" t="s">
        <v>21</v>
      </c>
      <c r="B14" s="8">
        <v>20316</v>
      </c>
      <c r="C14" s="74" t="s">
        <v>196</v>
      </c>
      <c r="D14" s="58" t="s">
        <v>359</v>
      </c>
    </row>
    <row r="15" spans="1:4">
      <c r="A15" s="21"/>
      <c r="B15" s="8">
        <v>404.46</v>
      </c>
      <c r="C15" s="74" t="s">
        <v>180</v>
      </c>
      <c r="D15" s="58" t="s">
        <v>360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25965000</v>
      </c>
      <c r="C77" s="20"/>
      <c r="D77" s="22"/>
    </row>
    <row r="78" spans="1:4">
      <c r="A78" s="21"/>
      <c r="B78" s="8">
        <v>8469000</v>
      </c>
      <c r="C78" s="29" t="s">
        <v>92</v>
      </c>
      <c r="D78" s="75" t="s">
        <v>361</v>
      </c>
    </row>
    <row r="79" spans="1:4">
      <c r="A79" s="21"/>
      <c r="B79" s="8">
        <v>17496000</v>
      </c>
      <c r="C79" s="29" t="s">
        <v>92</v>
      </c>
      <c r="D79" s="75" t="s">
        <v>361</v>
      </c>
    </row>
    <row r="80" spans="1:4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0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6"/>
      <c r="D93" s="75"/>
    </row>
    <row r="94" spans="1:4" ht="51" hidden="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25985720.460000001</v>
      </c>
      <c r="C149" s="38"/>
      <c r="D149" s="39"/>
    </row>
    <row r="150" spans="1:4">
      <c r="A150" s="95"/>
      <c r="B150" s="95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355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SUM(B14:B23)</f>
        <v>47072</v>
      </c>
      <c r="C13" s="20"/>
      <c r="D13" s="55"/>
    </row>
    <row r="14" spans="1:4">
      <c r="A14" s="21" t="s">
        <v>21</v>
      </c>
      <c r="B14" s="8">
        <v>41268</v>
      </c>
      <c r="C14" s="74" t="s">
        <v>196</v>
      </c>
      <c r="D14" s="58" t="s">
        <v>356</v>
      </c>
    </row>
    <row r="15" spans="1:4" ht="13.5" thickBot="1">
      <c r="A15" s="21"/>
      <c r="B15" s="8">
        <v>5804</v>
      </c>
      <c r="C15" s="74" t="s">
        <v>196</v>
      </c>
      <c r="D15" s="58" t="s">
        <v>357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>
      <c r="A91" s="19" t="s">
        <v>8</v>
      </c>
      <c r="B91" s="23"/>
      <c r="C91" s="20"/>
      <c r="D91" s="75"/>
    </row>
    <row r="92" spans="1:4">
      <c r="A92" s="21" t="s">
        <v>9</v>
      </c>
      <c r="B92" s="8"/>
      <c r="C92" s="29"/>
      <c r="D92" s="75"/>
    </row>
    <row r="93" spans="1:4">
      <c r="A93" s="21"/>
      <c r="B93" s="8"/>
      <c r="C93" s="6"/>
      <c r="D93" s="75"/>
    </row>
    <row r="94" spans="1:4" ht="5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47072</v>
      </c>
      <c r="C149" s="38"/>
      <c r="D149" s="39"/>
    </row>
    <row r="150" spans="1:4">
      <c r="A150" s="94"/>
      <c r="B150" s="9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348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SUM(B14:B23)</f>
        <v>15815.25</v>
      </c>
      <c r="C13" s="20"/>
      <c r="D13" s="55"/>
    </row>
    <row r="14" spans="1:4" ht="24">
      <c r="A14" s="21" t="s">
        <v>21</v>
      </c>
      <c r="B14" s="8">
        <v>4746.72</v>
      </c>
      <c r="C14" s="74" t="s">
        <v>312</v>
      </c>
      <c r="D14" s="58" t="s">
        <v>349</v>
      </c>
    </row>
    <row r="15" spans="1:4" ht="24">
      <c r="A15" s="21"/>
      <c r="B15" s="8">
        <v>7030.52</v>
      </c>
      <c r="C15" s="74" t="s">
        <v>350</v>
      </c>
      <c r="D15" s="58" t="s">
        <v>349</v>
      </c>
    </row>
    <row r="16" spans="1:4">
      <c r="A16" s="21"/>
      <c r="B16" s="8">
        <v>1804.42</v>
      </c>
      <c r="C16" s="74" t="s">
        <v>351</v>
      </c>
      <c r="D16" s="58" t="s">
        <v>349</v>
      </c>
    </row>
    <row r="17" spans="1:4" ht="24">
      <c r="A17" s="21"/>
      <c r="B17" s="81">
        <v>2120.54</v>
      </c>
      <c r="C17" s="74" t="s">
        <v>352</v>
      </c>
      <c r="D17" s="58" t="s">
        <v>349</v>
      </c>
    </row>
    <row r="18" spans="1:4" ht="36">
      <c r="A18" s="21"/>
      <c r="B18" s="8">
        <v>113.05</v>
      </c>
      <c r="C18" s="74" t="s">
        <v>353</v>
      </c>
      <c r="D18" s="58" t="s">
        <v>354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201312</v>
      </c>
      <c r="C77" s="20"/>
      <c r="D77" s="22"/>
    </row>
    <row r="78" spans="1:4">
      <c r="A78" s="21"/>
      <c r="B78" s="8">
        <v>201312</v>
      </c>
      <c r="C78" s="29" t="s">
        <v>97</v>
      </c>
      <c r="D78" s="75" t="s">
        <v>305</v>
      </c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0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6"/>
      <c r="D93" s="75"/>
    </row>
    <row r="94" spans="1:4" ht="51" hidden="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217127.25</v>
      </c>
      <c r="C149" s="38"/>
      <c r="D149" s="39"/>
    </row>
    <row r="150" spans="1:4">
      <c r="A150" s="94"/>
      <c r="B150" s="9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4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342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SUM(B14:B23)</f>
        <v>33376.729999999996</v>
      </c>
      <c r="C13" s="20"/>
      <c r="D13" s="55"/>
    </row>
    <row r="14" spans="1:4">
      <c r="A14" s="21" t="s">
        <v>21</v>
      </c>
      <c r="B14" s="8">
        <v>1360.17</v>
      </c>
      <c r="C14" s="74" t="s">
        <v>131</v>
      </c>
      <c r="D14" s="58" t="s">
        <v>343</v>
      </c>
    </row>
    <row r="15" spans="1:4">
      <c r="A15" s="21"/>
      <c r="B15" s="8">
        <v>2645.58</v>
      </c>
      <c r="C15" s="74" t="s">
        <v>344</v>
      </c>
      <c r="D15" s="58" t="s">
        <v>345</v>
      </c>
    </row>
    <row r="16" spans="1:4">
      <c r="A16" s="21"/>
      <c r="B16" s="8">
        <v>3239.26</v>
      </c>
      <c r="C16" s="74" t="s">
        <v>95</v>
      </c>
      <c r="D16" s="58" t="s">
        <v>346</v>
      </c>
    </row>
    <row r="17" spans="1:4">
      <c r="A17" s="21"/>
      <c r="B17" s="81">
        <v>16767.169999999998</v>
      </c>
      <c r="C17" s="74" t="s">
        <v>95</v>
      </c>
      <c r="D17" s="58" t="s">
        <v>346</v>
      </c>
    </row>
    <row r="18" spans="1:4">
      <c r="A18" s="21"/>
      <c r="B18" s="8">
        <v>2865.85</v>
      </c>
      <c r="C18" s="74" t="s">
        <v>35</v>
      </c>
      <c r="D18" s="58" t="s">
        <v>36</v>
      </c>
    </row>
    <row r="19" spans="1:4">
      <c r="A19" s="21"/>
      <c r="B19" s="8">
        <v>3143.21</v>
      </c>
      <c r="C19" s="74" t="s">
        <v>35</v>
      </c>
      <c r="D19" s="58" t="s">
        <v>36</v>
      </c>
    </row>
    <row r="20" spans="1:4">
      <c r="A20" s="21"/>
      <c r="B20" s="8">
        <v>1769.19</v>
      </c>
      <c r="C20" s="74" t="s">
        <v>261</v>
      </c>
      <c r="D20" s="58" t="s">
        <v>156</v>
      </c>
    </row>
    <row r="21" spans="1:4">
      <c r="A21" s="21"/>
      <c r="B21" s="8">
        <v>0.3</v>
      </c>
      <c r="C21" s="74" t="s">
        <v>157</v>
      </c>
      <c r="D21" s="58" t="s">
        <v>347</v>
      </c>
    </row>
    <row r="22" spans="1:4" ht="13.5" thickBot="1">
      <c r="A22" s="21"/>
      <c r="B22" s="8">
        <v>1586</v>
      </c>
      <c r="C22" s="74" t="s">
        <v>104</v>
      </c>
      <c r="D22" s="58" t="s">
        <v>105</v>
      </c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0</v>
      </c>
      <c r="C77" s="20"/>
      <c r="D77" s="22"/>
    </row>
    <row r="78" spans="1:4" ht="16.5" hidden="1" customHeight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0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6"/>
      <c r="D93" s="75"/>
    </row>
    <row r="94" spans="1:4" ht="51" hidden="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33376.729999999996</v>
      </c>
      <c r="C149" s="38"/>
      <c r="D149" s="39"/>
    </row>
    <row r="150" spans="1:4">
      <c r="A150" s="93"/>
      <c r="B150" s="9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325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24548.769999999997</v>
      </c>
      <c r="C13" s="20"/>
      <c r="D13" s="55"/>
    </row>
    <row r="14" spans="1:4">
      <c r="A14" s="21" t="s">
        <v>21</v>
      </c>
      <c r="B14" s="8">
        <v>1487.5</v>
      </c>
      <c r="C14" s="74" t="s">
        <v>149</v>
      </c>
      <c r="D14" s="58" t="s">
        <v>326</v>
      </c>
    </row>
    <row r="15" spans="1:4">
      <c r="A15" s="21"/>
      <c r="B15" s="8">
        <v>4593.3999999999996</v>
      </c>
      <c r="C15" s="74" t="s">
        <v>54</v>
      </c>
      <c r="D15" s="58" t="s">
        <v>327</v>
      </c>
    </row>
    <row r="16" spans="1:4">
      <c r="A16" s="21"/>
      <c r="B16" s="8">
        <v>10695.6</v>
      </c>
      <c r="C16" s="74" t="s">
        <v>328</v>
      </c>
      <c r="D16" s="58" t="s">
        <v>329</v>
      </c>
    </row>
    <row r="17" spans="1:4">
      <c r="A17" s="21"/>
      <c r="B17" s="81">
        <v>1699.32</v>
      </c>
      <c r="C17" s="74" t="s">
        <v>32</v>
      </c>
      <c r="D17" s="58" t="s">
        <v>330</v>
      </c>
    </row>
    <row r="18" spans="1:4">
      <c r="A18" s="21"/>
      <c r="B18" s="8">
        <v>1360.17</v>
      </c>
      <c r="C18" s="74" t="s">
        <v>131</v>
      </c>
      <c r="D18" s="58" t="s">
        <v>331</v>
      </c>
    </row>
    <row r="19" spans="1:4">
      <c r="A19" s="21"/>
      <c r="B19" s="8">
        <v>333.2</v>
      </c>
      <c r="C19" s="74" t="s">
        <v>131</v>
      </c>
      <c r="D19" s="58" t="s">
        <v>332</v>
      </c>
    </row>
    <row r="20" spans="1:4">
      <c r="A20" s="21"/>
      <c r="B20" s="8">
        <v>354</v>
      </c>
      <c r="C20" s="74" t="s">
        <v>333</v>
      </c>
      <c r="D20" s="58" t="s">
        <v>334</v>
      </c>
    </row>
    <row r="21" spans="1:4">
      <c r="A21" s="21"/>
      <c r="B21" s="8">
        <v>2645.58</v>
      </c>
      <c r="C21" s="74" t="s">
        <v>143</v>
      </c>
      <c r="D21" s="58" t="s">
        <v>335</v>
      </c>
    </row>
    <row r="22" spans="1:4">
      <c r="A22" s="21"/>
      <c r="B22" s="8">
        <v>150</v>
      </c>
      <c r="C22" s="74" t="s">
        <v>336</v>
      </c>
      <c r="D22" s="58" t="s">
        <v>337</v>
      </c>
    </row>
    <row r="23" spans="1:4">
      <c r="A23" s="21"/>
      <c r="B23" s="8">
        <v>1000</v>
      </c>
      <c r="C23" s="74" t="s">
        <v>338</v>
      </c>
      <c r="D23" s="58" t="s">
        <v>339</v>
      </c>
    </row>
    <row r="24" spans="1:4" ht="24">
      <c r="A24" s="21"/>
      <c r="B24" s="8">
        <v>230</v>
      </c>
      <c r="C24" s="74" t="s">
        <v>340</v>
      </c>
      <c r="D24" s="58" t="s">
        <v>341</v>
      </c>
    </row>
    <row r="25" spans="1:4" hidden="1">
      <c r="A25" s="21"/>
      <c r="B25" s="8"/>
      <c r="C25" s="74"/>
      <c r="D25" s="58"/>
    </row>
    <row r="26" spans="1:4" hidden="1">
      <c r="A26" s="21"/>
      <c r="B26" s="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0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6"/>
      <c r="D93" s="75"/>
    </row>
    <row r="94" spans="1:4" ht="51" hidden="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24548.769999999997</v>
      </c>
      <c r="C149" s="38"/>
      <c r="D149" s="39"/>
    </row>
    <row r="150" spans="1:4">
      <c r="A150" s="93"/>
      <c r="B150" s="9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30.2851562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317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71983.760000000009</v>
      </c>
      <c r="C13" s="20"/>
      <c r="D13" s="55"/>
    </row>
    <row r="14" spans="1:4">
      <c r="A14" s="21" t="s">
        <v>21</v>
      </c>
      <c r="B14" s="8">
        <f>1722.66+642.82</f>
        <v>2365.48</v>
      </c>
      <c r="C14" s="74" t="s">
        <v>318</v>
      </c>
      <c r="D14" s="58" t="s">
        <v>156</v>
      </c>
    </row>
    <row r="15" spans="1:4">
      <c r="A15" s="21"/>
      <c r="B15" s="8">
        <f>2434.29+1867.38</f>
        <v>4301.67</v>
      </c>
      <c r="C15" s="74" t="s">
        <v>319</v>
      </c>
      <c r="D15" s="58" t="s">
        <v>156</v>
      </c>
    </row>
    <row r="16" spans="1:4">
      <c r="A16" s="21"/>
      <c r="B16" s="8">
        <v>7686</v>
      </c>
      <c r="C16" s="74" t="s">
        <v>117</v>
      </c>
      <c r="D16" s="58" t="s">
        <v>320</v>
      </c>
    </row>
    <row r="17" spans="1:4">
      <c r="A17" s="21"/>
      <c r="B17" s="81">
        <v>23826.75</v>
      </c>
      <c r="C17" s="74" t="s">
        <v>262</v>
      </c>
      <c r="D17" s="58" t="s">
        <v>321</v>
      </c>
    </row>
    <row r="18" spans="1:4">
      <c r="A18" s="21"/>
      <c r="B18" s="8">
        <v>5385.11</v>
      </c>
      <c r="C18" s="74" t="s">
        <v>262</v>
      </c>
      <c r="D18" s="58" t="s">
        <v>322</v>
      </c>
    </row>
    <row r="19" spans="1:4">
      <c r="A19" s="21"/>
      <c r="B19" s="8">
        <v>19028.59</v>
      </c>
      <c r="C19" s="74" t="s">
        <v>262</v>
      </c>
      <c r="D19" s="58" t="s">
        <v>323</v>
      </c>
    </row>
    <row r="20" spans="1:4" hidden="1">
      <c r="A20" s="21"/>
      <c r="B20" s="8"/>
      <c r="C20" s="74" t="s">
        <v>262</v>
      </c>
      <c r="D20" s="58" t="s">
        <v>323</v>
      </c>
    </row>
    <row r="21" spans="1:4" hidden="1">
      <c r="A21" s="21"/>
      <c r="B21" s="8"/>
      <c r="C21" s="74" t="s">
        <v>262</v>
      </c>
      <c r="D21" s="58" t="s">
        <v>323</v>
      </c>
    </row>
    <row r="22" spans="1:4" hidden="1">
      <c r="A22" s="21"/>
      <c r="B22" s="8"/>
      <c r="C22" s="74" t="s">
        <v>262</v>
      </c>
      <c r="D22" s="58" t="s">
        <v>323</v>
      </c>
    </row>
    <row r="23" spans="1:4" hidden="1">
      <c r="A23" s="21"/>
      <c r="B23" s="8"/>
      <c r="C23" s="74" t="s">
        <v>262</v>
      </c>
      <c r="D23" s="58" t="s">
        <v>323</v>
      </c>
    </row>
    <row r="24" spans="1:4" hidden="1">
      <c r="A24" s="21"/>
      <c r="B24" s="8"/>
      <c r="C24" s="74" t="s">
        <v>262</v>
      </c>
      <c r="D24" s="58" t="s">
        <v>323</v>
      </c>
    </row>
    <row r="25" spans="1:4" hidden="1">
      <c r="A25" s="21"/>
      <c r="B25" s="8"/>
      <c r="C25" s="74" t="s">
        <v>262</v>
      </c>
      <c r="D25" s="58" t="s">
        <v>323</v>
      </c>
    </row>
    <row r="26" spans="1:4" hidden="1">
      <c r="A26" s="21"/>
      <c r="B26" s="8"/>
      <c r="C26" s="74" t="s">
        <v>262</v>
      </c>
      <c r="D26" s="58" t="s">
        <v>323</v>
      </c>
    </row>
    <row r="27" spans="1:4" hidden="1">
      <c r="A27" s="21"/>
      <c r="B27" s="8"/>
      <c r="C27" s="74" t="s">
        <v>262</v>
      </c>
      <c r="D27" s="58" t="s">
        <v>323</v>
      </c>
    </row>
    <row r="28" spans="1:4" hidden="1">
      <c r="A28" s="21"/>
      <c r="B28" s="8"/>
      <c r="C28" s="74" t="s">
        <v>262</v>
      </c>
      <c r="D28" s="58" t="s">
        <v>323</v>
      </c>
    </row>
    <row r="29" spans="1:4" hidden="1">
      <c r="A29" s="21"/>
      <c r="B29" s="8"/>
      <c r="C29" s="74" t="s">
        <v>262</v>
      </c>
      <c r="D29" s="58" t="s">
        <v>323</v>
      </c>
    </row>
    <row r="30" spans="1:4" hidden="1">
      <c r="A30" s="21"/>
      <c r="B30" s="8"/>
      <c r="C30" s="74" t="s">
        <v>262</v>
      </c>
      <c r="D30" s="58" t="s">
        <v>323</v>
      </c>
    </row>
    <row r="31" spans="1:4" hidden="1">
      <c r="A31" s="21"/>
      <c r="B31" s="8"/>
      <c r="C31" s="74" t="s">
        <v>262</v>
      </c>
      <c r="D31" s="58" t="s">
        <v>323</v>
      </c>
    </row>
    <row r="32" spans="1:4" hidden="1">
      <c r="A32" s="21"/>
      <c r="B32" s="8"/>
      <c r="C32" s="74" t="s">
        <v>262</v>
      </c>
      <c r="D32" s="58" t="s">
        <v>323</v>
      </c>
    </row>
    <row r="33" spans="1:4" hidden="1">
      <c r="A33" s="21"/>
      <c r="B33" s="8"/>
      <c r="C33" s="74" t="s">
        <v>262</v>
      </c>
      <c r="D33" s="58" t="s">
        <v>323</v>
      </c>
    </row>
    <row r="34" spans="1:4" hidden="1">
      <c r="A34" s="21"/>
      <c r="B34" s="8"/>
      <c r="C34" s="74" t="s">
        <v>262</v>
      </c>
      <c r="D34" s="58" t="s">
        <v>323</v>
      </c>
    </row>
    <row r="35" spans="1:4" hidden="1">
      <c r="A35" s="21"/>
      <c r="B35" s="8"/>
      <c r="C35" s="74" t="s">
        <v>262</v>
      </c>
      <c r="D35" s="58" t="s">
        <v>323</v>
      </c>
    </row>
    <row r="36" spans="1:4" hidden="1">
      <c r="A36" s="21"/>
      <c r="B36" s="8"/>
      <c r="C36" s="74" t="s">
        <v>262</v>
      </c>
      <c r="D36" s="58" t="s">
        <v>323</v>
      </c>
    </row>
    <row r="37" spans="1:4" hidden="1">
      <c r="A37" s="21"/>
      <c r="B37" s="8"/>
      <c r="C37" s="74" t="s">
        <v>262</v>
      </c>
      <c r="D37" s="58" t="s">
        <v>323</v>
      </c>
    </row>
    <row r="38" spans="1:4" hidden="1">
      <c r="A38" s="21"/>
      <c r="B38" s="8"/>
      <c r="C38" s="74" t="s">
        <v>262</v>
      </c>
      <c r="D38" s="58" t="s">
        <v>323</v>
      </c>
    </row>
    <row r="39" spans="1:4" hidden="1">
      <c r="A39" s="21"/>
      <c r="B39" s="8"/>
      <c r="C39" s="74" t="s">
        <v>262</v>
      </c>
      <c r="D39" s="58" t="s">
        <v>323</v>
      </c>
    </row>
    <row r="40" spans="1:4" hidden="1">
      <c r="A40" s="21"/>
      <c r="B40" s="8"/>
      <c r="C40" s="74" t="s">
        <v>262</v>
      </c>
      <c r="D40" s="58" t="s">
        <v>323</v>
      </c>
    </row>
    <row r="41" spans="1:4" hidden="1">
      <c r="A41" s="21"/>
      <c r="B41" s="8"/>
      <c r="C41" s="74" t="s">
        <v>262</v>
      </c>
      <c r="D41" s="58" t="s">
        <v>323</v>
      </c>
    </row>
    <row r="42" spans="1:4" hidden="1">
      <c r="A42" s="21"/>
      <c r="B42" s="8"/>
      <c r="C42" s="74" t="s">
        <v>262</v>
      </c>
      <c r="D42" s="58" t="s">
        <v>323</v>
      </c>
    </row>
    <row r="43" spans="1:4" hidden="1">
      <c r="A43" s="21"/>
      <c r="B43" s="8"/>
      <c r="C43" s="74" t="s">
        <v>262</v>
      </c>
      <c r="D43" s="58" t="s">
        <v>323</v>
      </c>
    </row>
    <row r="44" spans="1:4" hidden="1">
      <c r="A44" s="21"/>
      <c r="B44" s="8"/>
      <c r="C44" s="74" t="s">
        <v>262</v>
      </c>
      <c r="D44" s="58" t="s">
        <v>323</v>
      </c>
    </row>
    <row r="45" spans="1:4" hidden="1">
      <c r="A45" s="21"/>
      <c r="B45" s="8"/>
      <c r="C45" s="74" t="s">
        <v>262</v>
      </c>
      <c r="D45" s="58" t="s">
        <v>323</v>
      </c>
    </row>
    <row r="46" spans="1:4" hidden="1">
      <c r="A46" s="21"/>
      <c r="B46" s="8"/>
      <c r="C46" s="74" t="s">
        <v>262</v>
      </c>
      <c r="D46" s="58" t="s">
        <v>323</v>
      </c>
    </row>
    <row r="47" spans="1:4" hidden="1">
      <c r="A47" s="21"/>
      <c r="B47" s="8"/>
      <c r="C47" s="74" t="s">
        <v>262</v>
      </c>
      <c r="D47" s="58" t="s">
        <v>323</v>
      </c>
    </row>
    <row r="48" spans="1:4" hidden="1">
      <c r="A48" s="21"/>
      <c r="B48" s="8"/>
      <c r="C48" s="74" t="s">
        <v>262</v>
      </c>
      <c r="D48" s="58" t="s">
        <v>323</v>
      </c>
    </row>
    <row r="49" spans="1:4" hidden="1">
      <c r="A49" s="21"/>
      <c r="B49" s="8"/>
      <c r="C49" s="74" t="s">
        <v>262</v>
      </c>
      <c r="D49" s="58" t="s">
        <v>323</v>
      </c>
    </row>
    <row r="50" spans="1:4" hidden="1">
      <c r="A50" s="21"/>
      <c r="B50" s="8"/>
      <c r="C50" s="74" t="s">
        <v>262</v>
      </c>
      <c r="D50" s="58" t="s">
        <v>323</v>
      </c>
    </row>
    <row r="51" spans="1:4" hidden="1">
      <c r="A51" s="21"/>
      <c r="B51" s="8"/>
      <c r="C51" s="74" t="s">
        <v>262</v>
      </c>
      <c r="D51" s="58" t="s">
        <v>323</v>
      </c>
    </row>
    <row r="52" spans="1:4" hidden="1">
      <c r="A52" s="21"/>
      <c r="B52" s="8"/>
      <c r="C52" s="74" t="s">
        <v>262</v>
      </c>
      <c r="D52" s="58" t="s">
        <v>323</v>
      </c>
    </row>
    <row r="53" spans="1:4" hidden="1">
      <c r="A53" s="21"/>
      <c r="B53" s="8"/>
      <c r="C53" s="74" t="s">
        <v>262</v>
      </c>
      <c r="D53" s="58" t="s">
        <v>323</v>
      </c>
    </row>
    <row r="54" spans="1:4" hidden="1">
      <c r="A54" s="21"/>
      <c r="B54" s="8"/>
      <c r="C54" s="74" t="s">
        <v>262</v>
      </c>
      <c r="D54" s="58" t="s">
        <v>323</v>
      </c>
    </row>
    <row r="55" spans="1:4" hidden="1">
      <c r="A55" s="21"/>
      <c r="B55" s="8"/>
      <c r="C55" s="74" t="s">
        <v>262</v>
      </c>
      <c r="D55" s="58" t="s">
        <v>323</v>
      </c>
    </row>
    <row r="56" spans="1:4" hidden="1">
      <c r="A56" s="21"/>
      <c r="B56" s="8"/>
      <c r="C56" s="74" t="s">
        <v>262</v>
      </c>
      <c r="D56" s="58" t="s">
        <v>323</v>
      </c>
    </row>
    <row r="57" spans="1:4" hidden="1">
      <c r="A57" s="21"/>
      <c r="B57" s="8"/>
      <c r="C57" s="74" t="s">
        <v>262</v>
      </c>
      <c r="D57" s="58" t="s">
        <v>323</v>
      </c>
    </row>
    <row r="58" spans="1:4" hidden="1">
      <c r="A58" s="21"/>
      <c r="B58" s="8"/>
      <c r="C58" s="74" t="s">
        <v>262</v>
      </c>
      <c r="D58" s="58" t="s">
        <v>323</v>
      </c>
    </row>
    <row r="59" spans="1:4" hidden="1">
      <c r="A59" s="21"/>
      <c r="B59" s="8"/>
      <c r="C59" s="74" t="s">
        <v>262</v>
      </c>
      <c r="D59" s="58" t="s">
        <v>323</v>
      </c>
    </row>
    <row r="60" spans="1:4" hidden="1">
      <c r="A60" s="21"/>
      <c r="B60" s="8"/>
      <c r="C60" s="74" t="s">
        <v>262</v>
      </c>
      <c r="D60" s="58" t="s">
        <v>323</v>
      </c>
    </row>
    <row r="61" spans="1:4" hidden="1">
      <c r="A61" s="21"/>
      <c r="B61" s="8"/>
      <c r="C61" s="74" t="s">
        <v>262</v>
      </c>
      <c r="D61" s="58" t="s">
        <v>323</v>
      </c>
    </row>
    <row r="62" spans="1:4" hidden="1">
      <c r="A62" s="21"/>
      <c r="B62" s="8"/>
      <c r="C62" s="74" t="s">
        <v>262</v>
      </c>
      <c r="D62" s="58" t="s">
        <v>323</v>
      </c>
    </row>
    <row r="63" spans="1:4" hidden="1">
      <c r="A63" s="21"/>
      <c r="B63" s="8"/>
      <c r="C63" s="74" t="s">
        <v>262</v>
      </c>
      <c r="D63" s="58" t="s">
        <v>323</v>
      </c>
    </row>
    <row r="64" spans="1:4" hidden="1">
      <c r="A64" s="21"/>
      <c r="B64" s="8"/>
      <c r="C64" s="74" t="s">
        <v>262</v>
      </c>
      <c r="D64" s="58" t="s">
        <v>323</v>
      </c>
    </row>
    <row r="65" spans="1:4" hidden="1">
      <c r="A65" s="21"/>
      <c r="B65" s="8"/>
      <c r="C65" s="74" t="s">
        <v>262</v>
      </c>
      <c r="D65" s="58" t="s">
        <v>323</v>
      </c>
    </row>
    <row r="66" spans="1:4" hidden="1">
      <c r="A66" s="21"/>
      <c r="B66" s="8"/>
      <c r="C66" s="74" t="s">
        <v>262</v>
      </c>
      <c r="D66" s="58" t="s">
        <v>323</v>
      </c>
    </row>
    <row r="67" spans="1:4" hidden="1">
      <c r="A67" s="21"/>
      <c r="B67" s="8"/>
      <c r="C67" s="74" t="s">
        <v>262</v>
      </c>
      <c r="D67" s="58" t="s">
        <v>323</v>
      </c>
    </row>
    <row r="68" spans="1:4" hidden="1">
      <c r="A68" s="21"/>
      <c r="B68" s="8"/>
      <c r="C68" s="74" t="s">
        <v>262</v>
      </c>
      <c r="D68" s="58" t="s">
        <v>323</v>
      </c>
    </row>
    <row r="69" spans="1:4" hidden="1">
      <c r="A69" s="21"/>
      <c r="B69" s="8"/>
      <c r="C69" s="74" t="s">
        <v>262</v>
      </c>
      <c r="D69" s="58" t="s">
        <v>323</v>
      </c>
    </row>
    <row r="70" spans="1:4" hidden="1">
      <c r="A70" s="21"/>
      <c r="B70" s="8"/>
      <c r="C70" s="74" t="s">
        <v>262</v>
      </c>
      <c r="D70" s="58" t="s">
        <v>323</v>
      </c>
    </row>
    <row r="71" spans="1:4" hidden="1">
      <c r="A71" s="21"/>
      <c r="B71" s="8"/>
      <c r="C71" s="74" t="s">
        <v>262</v>
      </c>
      <c r="D71" s="58" t="s">
        <v>323</v>
      </c>
    </row>
    <row r="72" spans="1:4">
      <c r="A72" s="21"/>
      <c r="B72" s="8"/>
      <c r="C72" s="74" t="s">
        <v>262</v>
      </c>
      <c r="D72" s="58" t="s">
        <v>323</v>
      </c>
    </row>
    <row r="73" spans="1:4">
      <c r="A73" s="21"/>
      <c r="B73" s="8"/>
      <c r="C73" s="74" t="s">
        <v>262</v>
      </c>
      <c r="D73" s="58" t="s">
        <v>323</v>
      </c>
    </row>
    <row r="74" spans="1:4">
      <c r="A74" s="21"/>
      <c r="B74" s="8">
        <v>9390.16</v>
      </c>
      <c r="C74" s="74" t="s">
        <v>262</v>
      </c>
      <c r="D74" s="58" t="s">
        <v>324</v>
      </c>
    </row>
    <row r="75" spans="1:4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0</v>
      </c>
      <c r="C77" s="20"/>
      <c r="D77" s="22"/>
    </row>
    <row r="78" spans="1:4" ht="12" hidden="1" customHeight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0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6"/>
      <c r="D93" s="75"/>
    </row>
    <row r="94" spans="1:4" ht="51" hidden="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71983.760000000009</v>
      </c>
      <c r="C149" s="38"/>
      <c r="D149" s="39"/>
    </row>
    <row r="150" spans="1:4">
      <c r="A150" s="93"/>
      <c r="B150" s="9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310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217601.01</v>
      </c>
      <c r="C13" s="20"/>
      <c r="D13" s="55"/>
    </row>
    <row r="14" spans="1:4">
      <c r="A14" s="21" t="s">
        <v>21</v>
      </c>
      <c r="B14" s="8">
        <v>949.78</v>
      </c>
      <c r="C14" s="74" t="s">
        <v>95</v>
      </c>
      <c r="D14" s="58" t="s">
        <v>311</v>
      </c>
    </row>
    <row r="15" spans="1:4" ht="24">
      <c r="A15" s="21"/>
      <c r="B15" s="8">
        <v>18439.84</v>
      </c>
      <c r="C15" s="74" t="s">
        <v>312</v>
      </c>
      <c r="D15" s="58" t="s">
        <v>219</v>
      </c>
    </row>
    <row r="16" spans="1:4">
      <c r="A16" s="21"/>
      <c r="B16" s="8">
        <v>63460.6</v>
      </c>
      <c r="C16" s="74" t="s">
        <v>313</v>
      </c>
      <c r="D16" s="58" t="s">
        <v>314</v>
      </c>
    </row>
    <row r="17" spans="1:4">
      <c r="A17" s="21"/>
      <c r="B17" s="81">
        <v>8882.19</v>
      </c>
      <c r="C17" s="74" t="s">
        <v>262</v>
      </c>
      <c r="D17" s="58" t="s">
        <v>101</v>
      </c>
    </row>
    <row r="18" spans="1:4">
      <c r="A18" s="21"/>
      <c r="B18" s="8">
        <v>17368.599999999999</v>
      </c>
      <c r="C18" s="74" t="s">
        <v>262</v>
      </c>
      <c r="D18" s="58" t="s">
        <v>237</v>
      </c>
    </row>
    <row r="19" spans="1:4">
      <c r="A19" s="21"/>
      <c r="B19" s="8">
        <v>108500</v>
      </c>
      <c r="C19" s="74" t="s">
        <v>315</v>
      </c>
      <c r="D19" s="58" t="s">
        <v>316</v>
      </c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0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6"/>
      <c r="D93" s="75"/>
    </row>
    <row r="94" spans="1:4" ht="51" hidden="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217601.01</v>
      </c>
      <c r="C149" s="38"/>
      <c r="D149" s="39"/>
    </row>
    <row r="150" spans="1:4">
      <c r="A150" s="92"/>
      <c r="B150" s="9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308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1148717</v>
      </c>
      <c r="C7" s="26"/>
      <c r="D7" s="27"/>
    </row>
    <row r="8" spans="1:4">
      <c r="A8" s="21" t="s">
        <v>4</v>
      </c>
      <c r="B8" s="8">
        <v>1148717</v>
      </c>
      <c r="C8" s="3" t="s">
        <v>309</v>
      </c>
      <c r="D8" s="4" t="s">
        <v>247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0</v>
      </c>
      <c r="C13" s="20"/>
      <c r="D13" s="55"/>
    </row>
    <row r="14" spans="1:4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0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6"/>
      <c r="D93" s="75"/>
    </row>
    <row r="94" spans="1:4" ht="51" hidden="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1148717</v>
      </c>
      <c r="C149" s="38"/>
      <c r="D149" s="39"/>
    </row>
    <row r="150" spans="1:4">
      <c r="A150" s="91"/>
      <c r="B150" s="9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3.5703125" customWidth="1"/>
    <col min="2" max="2" width="16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1240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 ht="25.5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SUM(B14:B31)</f>
        <v>51534.270000000004</v>
      </c>
      <c r="C13" s="20"/>
      <c r="D13" s="55"/>
    </row>
    <row r="14" spans="1:4">
      <c r="A14" s="21" t="s">
        <v>21</v>
      </c>
      <c r="B14" s="8">
        <v>1438.99</v>
      </c>
      <c r="C14" s="74" t="s">
        <v>1226</v>
      </c>
      <c r="D14" s="58" t="s">
        <v>1227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v>2283.11</v>
      </c>
      <c r="C19" s="74" t="s">
        <v>261</v>
      </c>
      <c r="D19" s="58" t="s">
        <v>1241</v>
      </c>
    </row>
    <row r="20" spans="1:4">
      <c r="A20" s="21"/>
      <c r="B20" s="8">
        <v>1818.86</v>
      </c>
      <c r="C20" s="74" t="s">
        <v>1242</v>
      </c>
      <c r="D20" s="58" t="s">
        <v>1241</v>
      </c>
    </row>
    <row r="21" spans="1:4">
      <c r="A21" s="21"/>
      <c r="B21" s="8">
        <v>106.67</v>
      </c>
      <c r="C21" s="74" t="s">
        <v>122</v>
      </c>
      <c r="D21" s="58" t="s">
        <v>1243</v>
      </c>
    </row>
    <row r="22" spans="1:4">
      <c r="A22" s="21"/>
      <c r="B22" s="8">
        <v>5057.5</v>
      </c>
      <c r="C22" s="74" t="s">
        <v>1244</v>
      </c>
      <c r="D22" s="58" t="s">
        <v>1245</v>
      </c>
    </row>
    <row r="23" spans="1:4">
      <c r="A23" s="21"/>
      <c r="B23" s="8">
        <v>5129.1400000000003</v>
      </c>
      <c r="C23" s="74" t="s">
        <v>256</v>
      </c>
      <c r="D23" s="58" t="s">
        <v>1246</v>
      </c>
    </row>
    <row r="24" spans="1:4">
      <c r="A24" s="21"/>
      <c r="B24" s="8">
        <v>35700</v>
      </c>
      <c r="C24" s="74" t="s">
        <v>1247</v>
      </c>
      <c r="D24" s="58" t="s">
        <v>1248</v>
      </c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60591000</v>
      </c>
      <c r="C77" s="20"/>
      <c r="D77" s="22"/>
    </row>
    <row r="78" spans="1:4">
      <c r="A78" s="21"/>
      <c r="B78" s="8">
        <v>60591000</v>
      </c>
      <c r="C78" s="29" t="s">
        <v>92</v>
      </c>
      <c r="D78" s="75" t="s">
        <v>1162</v>
      </c>
    </row>
    <row r="79" spans="1:4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>
      <c r="A84" s="21"/>
      <c r="B84" s="32"/>
      <c r="C84" s="29" t="s">
        <v>92</v>
      </c>
      <c r="D84" s="75"/>
    </row>
    <row r="85" spans="1:4">
      <c r="A85" s="21"/>
      <c r="B85" s="32"/>
      <c r="C85" s="29" t="s">
        <v>92</v>
      </c>
      <c r="D85" s="75"/>
    </row>
    <row r="86" spans="1:4" hidden="1">
      <c r="A86" s="21"/>
      <c r="B86" s="32"/>
      <c r="C86" s="29" t="s">
        <v>92</v>
      </c>
      <c r="D86" s="75"/>
    </row>
    <row r="87" spans="1:4" hidden="1">
      <c r="A87" s="21"/>
      <c r="B87" s="32"/>
      <c r="C87" s="29" t="s">
        <v>92</v>
      </c>
      <c r="D87" s="75"/>
    </row>
    <row r="88" spans="1:4" hidden="1">
      <c r="A88" s="21"/>
      <c r="B88" s="32"/>
      <c r="C88" s="29" t="s">
        <v>92</v>
      </c>
      <c r="D88" s="75"/>
    </row>
    <row r="89" spans="1:4" hidden="1">
      <c r="A89" s="21"/>
      <c r="B89" s="32"/>
      <c r="C89" s="29" t="s">
        <v>92</v>
      </c>
      <c r="D89" s="75"/>
    </row>
    <row r="90" spans="1:4" hidden="1">
      <c r="A90" s="21"/>
      <c r="B90" s="32"/>
      <c r="C90" s="29" t="s">
        <v>92</v>
      </c>
      <c r="D90" s="75"/>
    </row>
    <row r="91" spans="1:4" hidden="1">
      <c r="A91" s="19" t="s">
        <v>8</v>
      </c>
      <c r="B91" s="23"/>
      <c r="C91" s="29" t="s">
        <v>92</v>
      </c>
      <c r="D91" s="75"/>
    </row>
    <row r="92" spans="1:4" hidden="1">
      <c r="A92" s="21" t="s">
        <v>9</v>
      </c>
      <c r="B92" s="8"/>
      <c r="C92" s="29" t="s">
        <v>92</v>
      </c>
      <c r="D92" s="75"/>
    </row>
    <row r="93" spans="1:4" hidden="1">
      <c r="A93" s="21"/>
      <c r="B93" s="8"/>
      <c r="C93" s="29" t="s">
        <v>92</v>
      </c>
      <c r="D93" s="75"/>
    </row>
    <row r="94" spans="1:4" ht="51" hidden="1">
      <c r="A94" s="19" t="s">
        <v>10</v>
      </c>
      <c r="B94" s="23"/>
      <c r="C94" s="29" t="s">
        <v>92</v>
      </c>
      <c r="D94" s="75"/>
    </row>
    <row r="95" spans="1:4" hidden="1">
      <c r="A95" s="21"/>
      <c r="B95" s="8"/>
      <c r="C95" s="29" t="s">
        <v>92</v>
      </c>
      <c r="D95" s="75"/>
    </row>
    <row r="96" spans="1:4" hidden="1">
      <c r="A96" s="21"/>
      <c r="B96" s="8"/>
      <c r="C96" s="29" t="s">
        <v>92</v>
      </c>
      <c r="D96" s="75"/>
    </row>
    <row r="97" spans="1:4" hidden="1">
      <c r="A97" s="21"/>
      <c r="B97" s="8"/>
      <c r="C97" s="29" t="s">
        <v>92</v>
      </c>
      <c r="D97" s="75"/>
    </row>
    <row r="98" spans="1:4" hidden="1">
      <c r="A98" s="21"/>
      <c r="B98" s="8"/>
      <c r="C98" s="29" t="s">
        <v>92</v>
      </c>
      <c r="D98" s="75"/>
    </row>
    <row r="99" spans="1:4" hidden="1">
      <c r="A99" s="21"/>
      <c r="B99" s="8"/>
      <c r="C99" s="29" t="s">
        <v>92</v>
      </c>
      <c r="D99" s="75"/>
    </row>
    <row r="100" spans="1:4" hidden="1">
      <c r="A100" s="21"/>
      <c r="B100" s="8"/>
      <c r="C100" s="29" t="s">
        <v>92</v>
      </c>
      <c r="D100" s="75"/>
    </row>
    <row r="101" spans="1:4" hidden="1">
      <c r="A101" s="21"/>
      <c r="B101" s="8"/>
      <c r="C101" s="29" t="s">
        <v>92</v>
      </c>
      <c r="D101" s="75"/>
    </row>
    <row r="102" spans="1:4" hidden="1">
      <c r="A102" s="21"/>
      <c r="B102" s="8"/>
      <c r="C102" s="29" t="s">
        <v>92</v>
      </c>
      <c r="D102" s="75"/>
    </row>
    <row r="103" spans="1:4" hidden="1">
      <c r="A103" s="21"/>
      <c r="B103" s="8"/>
      <c r="C103" s="29" t="s">
        <v>92</v>
      </c>
      <c r="D103" s="75"/>
    </row>
    <row r="104" spans="1:4" hidden="1">
      <c r="A104" s="21"/>
      <c r="B104" s="8"/>
      <c r="C104" s="29" t="s">
        <v>92</v>
      </c>
      <c r="D104" s="75"/>
    </row>
    <row r="105" spans="1:4" ht="38.25" hidden="1">
      <c r="A105" s="19" t="s">
        <v>11</v>
      </c>
      <c r="B105" s="23"/>
      <c r="C105" s="29" t="s">
        <v>92</v>
      </c>
      <c r="D105" s="75"/>
    </row>
    <row r="106" spans="1:4" ht="38.25" hidden="1">
      <c r="A106" s="21" t="s">
        <v>12</v>
      </c>
      <c r="B106" s="23"/>
      <c r="C106" s="29" t="s">
        <v>92</v>
      </c>
      <c r="D106" s="75"/>
    </row>
    <row r="107" spans="1:4" hidden="1">
      <c r="A107" s="21" t="s">
        <v>27</v>
      </c>
      <c r="B107" s="8"/>
      <c r="C107" s="29" t="s">
        <v>92</v>
      </c>
      <c r="D107" s="75"/>
    </row>
    <row r="108" spans="1:4" hidden="1">
      <c r="A108" s="59"/>
      <c r="B108" s="8"/>
      <c r="C108" s="29" t="s">
        <v>92</v>
      </c>
      <c r="D108" s="75"/>
    </row>
    <row r="109" spans="1:4" hidden="1">
      <c r="A109" s="44"/>
      <c r="B109" s="8"/>
      <c r="C109" s="29" t="s">
        <v>92</v>
      </c>
      <c r="D109" s="75"/>
    </row>
    <row r="110" spans="1:4" hidden="1">
      <c r="A110" s="21"/>
      <c r="B110" s="8"/>
      <c r="C110" s="29" t="s">
        <v>92</v>
      </c>
      <c r="D110" s="75"/>
    </row>
    <row r="111" spans="1:4" hidden="1">
      <c r="A111" s="61"/>
      <c r="B111" s="8"/>
      <c r="C111" s="29" t="s">
        <v>92</v>
      </c>
      <c r="D111" s="75"/>
    </row>
    <row r="112" spans="1:4" hidden="1">
      <c r="A112" s="61"/>
      <c r="B112" s="46"/>
      <c r="C112" s="29" t="s">
        <v>92</v>
      </c>
      <c r="D112" s="75"/>
    </row>
    <row r="113" spans="1:4" hidden="1">
      <c r="A113" s="61"/>
      <c r="B113" s="46"/>
      <c r="C113" s="29" t="s">
        <v>92</v>
      </c>
      <c r="D113" s="75"/>
    </row>
    <row r="114" spans="1:4" hidden="1">
      <c r="A114" s="61"/>
      <c r="B114" s="46"/>
      <c r="C114" s="29" t="s">
        <v>92</v>
      </c>
      <c r="D114" s="75"/>
    </row>
    <row r="115" spans="1:4" hidden="1">
      <c r="A115" s="61"/>
      <c r="B115" s="46"/>
      <c r="C115" s="29" t="s">
        <v>92</v>
      </c>
      <c r="D115" s="75"/>
    </row>
    <row r="116" spans="1:4" hidden="1">
      <c r="A116" s="21"/>
      <c r="B116" s="46"/>
      <c r="C116" s="29" t="s">
        <v>92</v>
      </c>
      <c r="D116" s="75"/>
    </row>
    <row r="117" spans="1:4" hidden="1">
      <c r="A117" s="21"/>
      <c r="B117" s="46"/>
      <c r="C117" s="29" t="s">
        <v>92</v>
      </c>
      <c r="D117" s="75"/>
    </row>
    <row r="118" spans="1:4" hidden="1">
      <c r="A118" s="21"/>
      <c r="B118" s="48"/>
      <c r="C118" s="29" t="s">
        <v>92</v>
      </c>
      <c r="D118" s="75"/>
    </row>
    <row r="119" spans="1:4" hidden="1">
      <c r="A119" s="21"/>
      <c r="B119" s="49"/>
      <c r="C119" s="29" t="s">
        <v>92</v>
      </c>
      <c r="D119" s="75"/>
    </row>
    <row r="120" spans="1:4" hidden="1">
      <c r="A120" s="21"/>
      <c r="B120" s="51"/>
      <c r="C120" s="29" t="s">
        <v>92</v>
      </c>
      <c r="D120" s="75"/>
    </row>
    <row r="121" spans="1:4" hidden="1">
      <c r="A121" s="21"/>
      <c r="B121" s="51"/>
      <c r="C121" s="29" t="s">
        <v>92</v>
      </c>
      <c r="D121" s="75"/>
    </row>
    <row r="122" spans="1:4" hidden="1">
      <c r="A122" s="21"/>
      <c r="B122" s="51"/>
      <c r="C122" s="29" t="s">
        <v>92</v>
      </c>
      <c r="D122" s="75"/>
    </row>
    <row r="123" spans="1:4" hidden="1">
      <c r="A123" s="21"/>
      <c r="B123" s="51"/>
      <c r="C123" s="29" t="s">
        <v>92</v>
      </c>
      <c r="D123" s="75"/>
    </row>
    <row r="124" spans="1:4" hidden="1">
      <c r="A124" s="21"/>
      <c r="B124" s="51"/>
      <c r="C124" s="29" t="s">
        <v>92</v>
      </c>
      <c r="D124" s="75"/>
    </row>
    <row r="125" spans="1:4" hidden="1">
      <c r="A125" s="21"/>
      <c r="B125" s="51"/>
      <c r="C125" s="29" t="s">
        <v>92</v>
      </c>
      <c r="D125" s="75"/>
    </row>
    <row r="126" spans="1:4" hidden="1">
      <c r="A126" s="21"/>
      <c r="B126" s="51"/>
      <c r="C126" s="29" t="s">
        <v>92</v>
      </c>
      <c r="D126" s="75"/>
    </row>
    <row r="127" spans="1:4" hidden="1">
      <c r="A127" s="21"/>
      <c r="B127" s="51"/>
      <c r="C127" s="29" t="s">
        <v>92</v>
      </c>
      <c r="D127" s="75"/>
    </row>
    <row r="128" spans="1:4" hidden="1">
      <c r="A128" s="21"/>
      <c r="B128" s="51"/>
      <c r="C128" s="29" t="s">
        <v>92</v>
      </c>
      <c r="D128" s="75"/>
    </row>
    <row r="129" spans="1:4" hidden="1">
      <c r="A129" s="21"/>
      <c r="B129" s="51"/>
      <c r="C129" s="29" t="s">
        <v>92</v>
      </c>
      <c r="D129" s="75"/>
    </row>
    <row r="130" spans="1:4" hidden="1">
      <c r="A130" s="21"/>
      <c r="B130" s="51"/>
      <c r="C130" s="29" t="s">
        <v>92</v>
      </c>
      <c r="D130" s="75"/>
    </row>
    <row r="131" spans="1:4" hidden="1">
      <c r="A131" s="21"/>
      <c r="B131" s="51"/>
      <c r="C131" s="29" t="s">
        <v>92</v>
      </c>
      <c r="D131" s="75"/>
    </row>
    <row r="132" spans="1:4" hidden="1">
      <c r="A132" s="21"/>
      <c r="B132" s="51"/>
      <c r="C132" s="29" t="s">
        <v>92</v>
      </c>
      <c r="D132" s="75"/>
    </row>
    <row r="133" spans="1:4" hidden="1">
      <c r="A133" s="21"/>
      <c r="B133" s="51"/>
      <c r="C133" s="29" t="s">
        <v>92</v>
      </c>
      <c r="D133" s="75"/>
    </row>
    <row r="134" spans="1:4" hidden="1">
      <c r="A134" s="21"/>
      <c r="B134" s="51"/>
      <c r="C134" s="29" t="s">
        <v>92</v>
      </c>
      <c r="D134" s="75"/>
    </row>
    <row r="135" spans="1:4" hidden="1">
      <c r="A135" s="21"/>
      <c r="B135" s="51"/>
      <c r="C135" s="29" t="s">
        <v>92</v>
      </c>
      <c r="D135" s="75"/>
    </row>
    <row r="136" spans="1:4" hidden="1">
      <c r="A136" s="21"/>
      <c r="B136" s="51"/>
      <c r="C136" s="29" t="s">
        <v>92</v>
      </c>
      <c r="D136" s="75"/>
    </row>
    <row r="137" spans="1:4" hidden="1">
      <c r="A137" s="21"/>
      <c r="B137" s="51"/>
      <c r="C137" s="29" t="s">
        <v>92</v>
      </c>
      <c r="D137" s="75"/>
    </row>
    <row r="138" spans="1:4" hidden="1">
      <c r="A138" s="21"/>
      <c r="B138" s="51"/>
      <c r="C138" s="29" t="s">
        <v>92</v>
      </c>
      <c r="D138" s="75"/>
    </row>
    <row r="139" spans="1:4" hidden="1">
      <c r="A139" s="53"/>
      <c r="B139" s="43"/>
      <c r="C139" s="29" t="s">
        <v>92</v>
      </c>
      <c r="D139" s="75"/>
    </row>
    <row r="140" spans="1:4" ht="15" hidden="1">
      <c r="A140" s="33"/>
      <c r="B140" s="103"/>
      <c r="C140" s="29" t="s">
        <v>92</v>
      </c>
      <c r="D140" s="75"/>
    </row>
    <row r="141" spans="1:4" ht="15" hidden="1">
      <c r="A141" s="33"/>
      <c r="B141" s="103"/>
      <c r="C141" s="29" t="s">
        <v>92</v>
      </c>
      <c r="D141" s="75"/>
    </row>
    <row r="142" spans="1:4" ht="15" hidden="1">
      <c r="A142" s="33"/>
      <c r="B142" s="103"/>
      <c r="C142" s="29" t="s">
        <v>92</v>
      </c>
      <c r="D142" s="75"/>
    </row>
    <row r="143" spans="1:4" ht="15" hidden="1">
      <c r="A143" s="33"/>
      <c r="B143" s="103"/>
      <c r="C143" s="29" t="s">
        <v>92</v>
      </c>
      <c r="D143" s="75"/>
    </row>
    <row r="144" spans="1:4" ht="15">
      <c r="A144" s="33"/>
      <c r="B144" s="103"/>
      <c r="C144" s="29" t="s">
        <v>92</v>
      </c>
      <c r="D144" s="75"/>
    </row>
    <row r="145" spans="1:4">
      <c r="A145" s="21" t="s">
        <v>13</v>
      </c>
      <c r="B145" s="8"/>
      <c r="C145" s="29" t="s">
        <v>92</v>
      </c>
      <c r="D145" s="75"/>
    </row>
    <row r="146" spans="1:4">
      <c r="A146" s="21"/>
      <c r="B146" s="8"/>
      <c r="C146" s="29" t="s">
        <v>92</v>
      </c>
      <c r="D146" s="75"/>
    </row>
    <row r="147" spans="1:4">
      <c r="A147" s="18"/>
      <c r="B147" s="8"/>
      <c r="C147" s="29" t="s">
        <v>92</v>
      </c>
      <c r="D147" s="75"/>
    </row>
    <row r="148" spans="1:4">
      <c r="A148" s="60"/>
      <c r="B148" s="8"/>
      <c r="C148" s="29" t="s">
        <v>92</v>
      </c>
      <c r="D148" s="4"/>
    </row>
    <row r="149" spans="1:4" ht="13.5" thickBot="1">
      <c r="A149" s="37" t="s">
        <v>14</v>
      </c>
      <c r="B149" s="69">
        <f>+B7+B13+B77+B91+B94+B105+B145</f>
        <v>60642534.270000003</v>
      </c>
      <c r="C149" s="38"/>
      <c r="D149" s="39"/>
    </row>
    <row r="150" spans="1:4">
      <c r="A150" s="255"/>
      <c r="B150" s="255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306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1434402</v>
      </c>
      <c r="C7" s="26"/>
      <c r="D7" s="27"/>
    </row>
    <row r="8" spans="1:4">
      <c r="A8" s="21" t="s">
        <v>4</v>
      </c>
      <c r="B8" s="8">
        <v>1434402</v>
      </c>
      <c r="C8" s="3" t="s">
        <v>307</v>
      </c>
      <c r="D8" s="4" t="s">
        <v>163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 hidden="1">
      <c r="A13" s="19" t="s">
        <v>6</v>
      </c>
      <c r="B13" s="25">
        <f>SUM(B14:B76)</f>
        <v>0</v>
      </c>
      <c r="C13" s="20"/>
      <c r="D13" s="55"/>
    </row>
    <row r="14" spans="1:4" hidden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0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6"/>
      <c r="D93" s="75"/>
    </row>
    <row r="94" spans="1:4" ht="51" hidden="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1434402</v>
      </c>
      <c r="C149" s="38"/>
      <c r="D149" s="39"/>
    </row>
    <row r="150" spans="1:4">
      <c r="A150" s="90"/>
      <c r="B150" s="9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304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 ht="13.5" thickBot="1">
      <c r="A13" s="19" t="s">
        <v>6</v>
      </c>
      <c r="B13" s="25">
        <f>SUM(B14:B76)</f>
        <v>0</v>
      </c>
      <c r="C13" s="20"/>
      <c r="D13" s="55"/>
    </row>
    <row r="14" spans="1:4" hidden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142979000</v>
      </c>
      <c r="C77" s="20"/>
      <c r="D77" s="22"/>
    </row>
    <row r="78" spans="1:4">
      <c r="A78" s="21"/>
      <c r="B78" s="8">
        <v>124601000</v>
      </c>
      <c r="C78" s="29" t="s">
        <v>97</v>
      </c>
      <c r="D78" s="75" t="s">
        <v>305</v>
      </c>
    </row>
    <row r="79" spans="1:4">
      <c r="A79" s="21"/>
      <c r="B79" s="8">
        <v>18378000</v>
      </c>
      <c r="C79" s="29" t="s">
        <v>97</v>
      </c>
      <c r="D79" s="75" t="s">
        <v>305</v>
      </c>
    </row>
    <row r="80" spans="1:4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0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6"/>
      <c r="D93" s="75"/>
    </row>
    <row r="94" spans="1:4" ht="51" hidden="1">
      <c r="A94" s="19" t="s">
        <v>10</v>
      </c>
      <c r="B94" s="23"/>
      <c r="C94" s="20"/>
      <c r="D94" s="75"/>
    </row>
    <row r="95" spans="1:4" hidden="1">
      <c r="A95" s="21"/>
      <c r="B95" s="8"/>
      <c r="C95" s="3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3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3"/>
      <c r="D100" s="75"/>
    </row>
    <row r="101" spans="1:4" hidden="1">
      <c r="A101" s="21"/>
      <c r="B101" s="8"/>
      <c r="C101" s="3"/>
      <c r="D101" s="75"/>
    </row>
    <row r="102" spans="1:4" hidden="1">
      <c r="A102" s="21"/>
      <c r="B102" s="8"/>
      <c r="C102" s="3"/>
      <c r="D102" s="75"/>
    </row>
    <row r="103" spans="1:4" hidden="1">
      <c r="A103" s="21"/>
      <c r="B103" s="8"/>
      <c r="C103" s="3"/>
      <c r="D103" s="75"/>
    </row>
    <row r="104" spans="1:4" hidden="1">
      <c r="A104" s="21"/>
      <c r="B104" s="8"/>
      <c r="C104" s="3"/>
      <c r="D104" s="75"/>
    </row>
    <row r="105" spans="1:4" ht="38.25" hidden="1">
      <c r="A105" s="19" t="s">
        <v>11</v>
      </c>
      <c r="B105" s="23"/>
      <c r="C105" s="20"/>
      <c r="D105" s="75"/>
    </row>
    <row r="106" spans="1:4" ht="25.5" hidden="1">
      <c r="A106" s="21" t="s">
        <v>12</v>
      </c>
      <c r="B106" s="23"/>
      <c r="C106" s="20"/>
      <c r="D106" s="75"/>
    </row>
    <row r="107" spans="1:4" hidden="1">
      <c r="A107" s="21" t="s">
        <v>27</v>
      </c>
      <c r="B107" s="8"/>
      <c r="C107" s="3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3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45"/>
      <c r="D112" s="75"/>
    </row>
    <row r="113" spans="1:4" hidden="1">
      <c r="A113" s="61"/>
      <c r="B113" s="46"/>
      <c r="C113" s="45"/>
      <c r="D113" s="75"/>
    </row>
    <row r="114" spans="1:4" hidden="1">
      <c r="A114" s="61"/>
      <c r="B114" s="46"/>
      <c r="C114" s="45"/>
      <c r="D114" s="75"/>
    </row>
    <row r="115" spans="1:4" hidden="1">
      <c r="A115" s="61"/>
      <c r="B115" s="46"/>
      <c r="C115" s="45"/>
      <c r="D115" s="75"/>
    </row>
    <row r="116" spans="1:4" hidden="1">
      <c r="A116" s="21"/>
      <c r="B116" s="46"/>
      <c r="C116" s="47"/>
      <c r="D116" s="75"/>
    </row>
    <row r="117" spans="1:4" hidden="1">
      <c r="A117" s="21"/>
      <c r="B117" s="46"/>
      <c r="C117" s="42"/>
      <c r="D117" s="75"/>
    </row>
    <row r="118" spans="1:4" hidden="1">
      <c r="A118" s="21"/>
      <c r="B118" s="48"/>
      <c r="C118" s="47"/>
      <c r="D118" s="75"/>
    </row>
    <row r="119" spans="1:4" hidden="1">
      <c r="A119" s="21"/>
      <c r="B119" s="49"/>
      <c r="C119" s="50"/>
      <c r="D119" s="75"/>
    </row>
    <row r="120" spans="1:4" hidden="1">
      <c r="A120" s="21"/>
      <c r="B120" s="51"/>
      <c r="C120" s="52"/>
      <c r="D120" s="75"/>
    </row>
    <row r="121" spans="1:4" hidden="1">
      <c r="A121" s="21"/>
      <c r="B121" s="51"/>
      <c r="C121" s="52"/>
      <c r="D121" s="75"/>
    </row>
    <row r="122" spans="1:4" hidden="1">
      <c r="A122" s="21"/>
      <c r="B122" s="51"/>
      <c r="C122" s="52"/>
      <c r="D122" s="75"/>
    </row>
    <row r="123" spans="1:4" hidden="1">
      <c r="A123" s="21"/>
      <c r="B123" s="51"/>
      <c r="C123" s="52"/>
      <c r="D123" s="75"/>
    </row>
    <row r="124" spans="1:4" hidden="1">
      <c r="A124" s="21"/>
      <c r="B124" s="51"/>
      <c r="C124" s="52"/>
      <c r="D124" s="75"/>
    </row>
    <row r="125" spans="1:4" hidden="1">
      <c r="A125" s="21"/>
      <c r="B125" s="51"/>
      <c r="C125" s="52"/>
      <c r="D125" s="75"/>
    </row>
    <row r="126" spans="1:4" hidden="1">
      <c r="A126" s="21"/>
      <c r="B126" s="51"/>
      <c r="C126" s="52"/>
      <c r="D126" s="75"/>
    </row>
    <row r="127" spans="1:4" hidden="1">
      <c r="A127" s="21"/>
      <c r="B127" s="51"/>
      <c r="C127" s="52"/>
      <c r="D127" s="75"/>
    </row>
    <row r="128" spans="1:4" hidden="1">
      <c r="A128" s="21"/>
      <c r="B128" s="51"/>
      <c r="C128" s="52"/>
      <c r="D128" s="75"/>
    </row>
    <row r="129" spans="1:4" hidden="1">
      <c r="A129" s="21"/>
      <c r="B129" s="51"/>
      <c r="C129" s="52"/>
      <c r="D129" s="75"/>
    </row>
    <row r="130" spans="1:4" hidden="1">
      <c r="A130" s="21"/>
      <c r="B130" s="51"/>
      <c r="C130" s="52"/>
      <c r="D130" s="75"/>
    </row>
    <row r="131" spans="1:4" hidden="1">
      <c r="A131" s="21"/>
      <c r="B131" s="51"/>
      <c r="C131" s="30"/>
      <c r="D131" s="75"/>
    </row>
    <row r="132" spans="1:4" hidden="1">
      <c r="A132" s="21"/>
      <c r="B132" s="51"/>
      <c r="C132" s="30"/>
      <c r="D132" s="75"/>
    </row>
    <row r="133" spans="1:4" hidden="1">
      <c r="A133" s="21"/>
      <c r="B133" s="51"/>
      <c r="C133" s="30"/>
      <c r="D133" s="75"/>
    </row>
    <row r="134" spans="1:4" hidden="1">
      <c r="A134" s="21"/>
      <c r="B134" s="51"/>
      <c r="C134" s="30"/>
      <c r="D134" s="75"/>
    </row>
    <row r="135" spans="1:4" hidden="1">
      <c r="A135" s="21"/>
      <c r="B135" s="51"/>
      <c r="C135" s="30"/>
      <c r="D135" s="75"/>
    </row>
    <row r="136" spans="1:4" hidden="1">
      <c r="A136" s="21"/>
      <c r="B136" s="51"/>
      <c r="C136" s="30"/>
      <c r="D136" s="75"/>
    </row>
    <row r="137" spans="1:4" hidden="1">
      <c r="A137" s="21"/>
      <c r="B137" s="51"/>
      <c r="C137" s="30"/>
      <c r="D137" s="75"/>
    </row>
    <row r="138" spans="1:4" hidden="1">
      <c r="A138" s="21"/>
      <c r="B138" s="51"/>
      <c r="C138" s="30"/>
      <c r="D138" s="75"/>
    </row>
    <row r="139" spans="1:4" hidden="1">
      <c r="A139" s="53"/>
      <c r="B139" s="43"/>
      <c r="C139" s="54"/>
      <c r="D139" s="75"/>
    </row>
    <row r="140" spans="1:4" ht="15" hidden="1">
      <c r="A140" s="33"/>
      <c r="B140" s="82"/>
      <c r="C140" s="30"/>
      <c r="D140" s="75"/>
    </row>
    <row r="141" spans="1:4" ht="15" hidden="1">
      <c r="A141" s="33"/>
      <c r="B141" s="82"/>
      <c r="C141" s="30"/>
      <c r="D141" s="75"/>
    </row>
    <row r="142" spans="1:4" ht="15" hidden="1">
      <c r="A142" s="33"/>
      <c r="B142" s="82"/>
      <c r="C142" s="30"/>
      <c r="D142" s="75"/>
    </row>
    <row r="143" spans="1:4" ht="15" hidden="1">
      <c r="A143" s="33"/>
      <c r="B143" s="82"/>
      <c r="C143" s="30"/>
      <c r="D143" s="75"/>
    </row>
    <row r="144" spans="1:4" ht="15">
      <c r="A144" s="33"/>
      <c r="B144" s="82"/>
      <c r="C144" s="30"/>
      <c r="D144" s="75"/>
    </row>
    <row r="145" spans="1:4">
      <c r="A145" s="21" t="s">
        <v>13</v>
      </c>
      <c r="B145" s="8"/>
      <c r="C145" s="3"/>
      <c r="D145" s="75"/>
    </row>
    <row r="146" spans="1:4">
      <c r="A146" s="21"/>
      <c r="B146" s="8"/>
      <c r="C146" s="3"/>
      <c r="D146" s="75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142979000</v>
      </c>
      <c r="C149" s="38"/>
      <c r="D149" s="39"/>
    </row>
    <row r="150" spans="1:4">
      <c r="A150" s="90"/>
      <c r="B150" s="9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298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56673.240000000005</v>
      </c>
      <c r="C13" s="20"/>
      <c r="D13" s="55"/>
    </row>
    <row r="14" spans="1:4">
      <c r="A14" s="21" t="s">
        <v>21</v>
      </c>
      <c r="B14" s="8">
        <v>45968.76</v>
      </c>
      <c r="C14" s="74" t="s">
        <v>262</v>
      </c>
      <c r="D14" s="58" t="s">
        <v>299</v>
      </c>
    </row>
    <row r="15" spans="1:4">
      <c r="A15" s="21"/>
      <c r="B15" s="8">
        <v>100</v>
      </c>
      <c r="C15" s="74" t="s">
        <v>180</v>
      </c>
      <c r="D15" s="58" t="s">
        <v>300</v>
      </c>
    </row>
    <row r="16" spans="1:4">
      <c r="A16" s="21"/>
      <c r="B16" s="8">
        <v>5000</v>
      </c>
      <c r="C16" s="74" t="s">
        <v>301</v>
      </c>
      <c r="D16" s="58" t="s">
        <v>302</v>
      </c>
    </row>
    <row r="17" spans="1:4">
      <c r="A17" s="21"/>
      <c r="B17" s="81">
        <v>873.65</v>
      </c>
      <c r="C17" s="74" t="s">
        <v>118</v>
      </c>
      <c r="D17" s="58" t="s">
        <v>303</v>
      </c>
    </row>
    <row r="18" spans="1:4">
      <c r="A18" s="21"/>
      <c r="B18" s="8">
        <v>4730.83</v>
      </c>
      <c r="C18" s="74" t="s">
        <v>157</v>
      </c>
      <c r="D18" s="58" t="s">
        <v>68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SUM(B147:B148)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 t="s">
        <v>242</v>
      </c>
    </row>
    <row r="81" spans="1:4" hidden="1">
      <c r="A81" s="21"/>
      <c r="B81" s="8"/>
      <c r="C81" s="29"/>
      <c r="D81" s="75" t="s">
        <v>242</v>
      </c>
    </row>
    <row r="82" spans="1:4" hidden="1">
      <c r="A82" s="21"/>
      <c r="B82" s="8"/>
      <c r="C82" s="29"/>
      <c r="D82" s="75" t="s">
        <v>242</v>
      </c>
    </row>
    <row r="83" spans="1:4" hidden="1">
      <c r="A83" s="21"/>
      <c r="B83" s="57"/>
      <c r="C83" s="29"/>
      <c r="D83" s="75" t="s">
        <v>242</v>
      </c>
    </row>
    <row r="84" spans="1:4" hidden="1">
      <c r="A84" s="21"/>
      <c r="B84" s="32"/>
      <c r="C84" s="29"/>
      <c r="D84" s="75" t="s">
        <v>242</v>
      </c>
    </row>
    <row r="85" spans="1:4" hidden="1">
      <c r="A85" s="21"/>
      <c r="B85" s="32"/>
      <c r="C85" s="29"/>
      <c r="D85" s="75" t="s">
        <v>242</v>
      </c>
    </row>
    <row r="86" spans="1:4" hidden="1">
      <c r="A86" s="21"/>
      <c r="B86" s="32"/>
      <c r="C86" s="29"/>
      <c r="D86" s="75" t="s">
        <v>242</v>
      </c>
    </row>
    <row r="87" spans="1:4" hidden="1">
      <c r="A87" s="21"/>
      <c r="B87" s="32"/>
      <c r="C87" s="29"/>
      <c r="D87" s="75" t="s">
        <v>242</v>
      </c>
    </row>
    <row r="88" spans="1:4" hidden="1">
      <c r="A88" s="21"/>
      <c r="B88" s="32"/>
      <c r="C88" s="29"/>
      <c r="D88" s="75" t="s">
        <v>242</v>
      </c>
    </row>
    <row r="89" spans="1:4" hidden="1">
      <c r="A89" s="21"/>
      <c r="B89" s="32"/>
      <c r="C89" s="29"/>
      <c r="D89" s="75" t="s">
        <v>242</v>
      </c>
    </row>
    <row r="90" spans="1:4" hidden="1">
      <c r="A90" s="21"/>
      <c r="B90" s="32"/>
      <c r="C90" s="29"/>
      <c r="D90" s="75" t="s">
        <v>242</v>
      </c>
    </row>
    <row r="91" spans="1:4" hidden="1">
      <c r="A91" s="19" t="s">
        <v>8</v>
      </c>
      <c r="B91" s="23"/>
      <c r="C91" s="20"/>
      <c r="D91" s="75" t="s">
        <v>242</v>
      </c>
    </row>
    <row r="92" spans="1:4" hidden="1">
      <c r="A92" s="21" t="s">
        <v>9</v>
      </c>
      <c r="B92" s="8"/>
      <c r="C92" s="29"/>
      <c r="D92" s="75" t="s">
        <v>242</v>
      </c>
    </row>
    <row r="93" spans="1:4" hidden="1">
      <c r="A93" s="21"/>
      <c r="B93" s="8"/>
      <c r="C93" s="6"/>
      <c r="D93" s="75" t="s">
        <v>242</v>
      </c>
    </row>
    <row r="94" spans="1:4" ht="51" hidden="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82"/>
      <c r="C140" s="30"/>
      <c r="D140" s="75" t="s">
        <v>242</v>
      </c>
    </row>
    <row r="141" spans="1:4" ht="15" hidden="1">
      <c r="A141" s="33"/>
      <c r="B141" s="82"/>
      <c r="C141" s="30"/>
      <c r="D141" s="75" t="s">
        <v>242</v>
      </c>
    </row>
    <row r="142" spans="1:4" ht="15">
      <c r="A142" s="33"/>
      <c r="B142" s="82"/>
      <c r="C142" s="30"/>
      <c r="D142" s="75" t="s">
        <v>242</v>
      </c>
    </row>
    <row r="143" spans="1:4" ht="15">
      <c r="A143" s="33"/>
      <c r="B143" s="82"/>
      <c r="C143" s="30"/>
      <c r="D143" s="75" t="s">
        <v>242</v>
      </c>
    </row>
    <row r="144" spans="1:4" ht="15">
      <c r="A144" s="33"/>
      <c r="B144" s="82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56673.240000000005</v>
      </c>
      <c r="C149" s="38"/>
      <c r="D149" s="39"/>
    </row>
    <row r="150" spans="1:4">
      <c r="A150" s="89"/>
      <c r="B150" s="8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293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2765.5299999999997</v>
      </c>
      <c r="C13" s="20"/>
      <c r="D13" s="55"/>
    </row>
    <row r="14" spans="1:4">
      <c r="A14" s="21" t="s">
        <v>21</v>
      </c>
      <c r="B14" s="8">
        <v>101.87</v>
      </c>
      <c r="C14" s="74" t="s">
        <v>122</v>
      </c>
      <c r="D14" s="58" t="s">
        <v>294</v>
      </c>
    </row>
    <row r="15" spans="1:4">
      <c r="A15" s="21"/>
      <c r="B15" s="8">
        <v>1269.1500000000001</v>
      </c>
      <c r="C15" s="74" t="s">
        <v>122</v>
      </c>
      <c r="D15" s="58" t="s">
        <v>295</v>
      </c>
    </row>
    <row r="16" spans="1:4">
      <c r="A16" s="21"/>
      <c r="B16" s="8">
        <v>1394.51</v>
      </c>
      <c r="C16" s="74" t="s">
        <v>296</v>
      </c>
      <c r="D16" s="58" t="s">
        <v>297</v>
      </c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SUM(B147:B148)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 t="s">
        <v>242</v>
      </c>
    </row>
    <row r="81" spans="1:4" hidden="1">
      <c r="A81" s="21"/>
      <c r="B81" s="8"/>
      <c r="C81" s="29"/>
      <c r="D81" s="75" t="s">
        <v>242</v>
      </c>
    </row>
    <row r="82" spans="1:4" hidden="1">
      <c r="A82" s="21"/>
      <c r="B82" s="8"/>
      <c r="C82" s="29"/>
      <c r="D82" s="75" t="s">
        <v>242</v>
      </c>
    </row>
    <row r="83" spans="1:4" hidden="1">
      <c r="A83" s="21"/>
      <c r="B83" s="57"/>
      <c r="C83" s="29"/>
      <c r="D83" s="75" t="s">
        <v>242</v>
      </c>
    </row>
    <row r="84" spans="1:4" hidden="1">
      <c r="A84" s="21"/>
      <c r="B84" s="32"/>
      <c r="C84" s="29"/>
      <c r="D84" s="75" t="s">
        <v>242</v>
      </c>
    </row>
    <row r="85" spans="1:4" hidden="1">
      <c r="A85" s="21"/>
      <c r="B85" s="32"/>
      <c r="C85" s="29"/>
      <c r="D85" s="75" t="s">
        <v>242</v>
      </c>
    </row>
    <row r="86" spans="1:4" hidden="1">
      <c r="A86" s="21"/>
      <c r="B86" s="32"/>
      <c r="C86" s="29"/>
      <c r="D86" s="75" t="s">
        <v>242</v>
      </c>
    </row>
    <row r="87" spans="1:4" hidden="1">
      <c r="A87" s="21"/>
      <c r="B87" s="32"/>
      <c r="C87" s="29"/>
      <c r="D87" s="75" t="s">
        <v>242</v>
      </c>
    </row>
    <row r="88" spans="1:4" hidden="1">
      <c r="A88" s="21"/>
      <c r="B88" s="32"/>
      <c r="C88" s="29"/>
      <c r="D88" s="75" t="s">
        <v>242</v>
      </c>
    </row>
    <row r="89" spans="1:4" hidden="1">
      <c r="A89" s="21"/>
      <c r="B89" s="32"/>
      <c r="C89" s="29"/>
      <c r="D89" s="75" t="s">
        <v>242</v>
      </c>
    </row>
    <row r="90" spans="1:4" hidden="1">
      <c r="A90" s="21"/>
      <c r="B90" s="32"/>
      <c r="C90" s="29"/>
      <c r="D90" s="75" t="s">
        <v>242</v>
      </c>
    </row>
    <row r="91" spans="1:4" hidden="1">
      <c r="A91" s="19" t="s">
        <v>8</v>
      </c>
      <c r="B91" s="23"/>
      <c r="C91" s="20"/>
      <c r="D91" s="75" t="s">
        <v>242</v>
      </c>
    </row>
    <row r="92" spans="1:4" hidden="1">
      <c r="A92" s="21" t="s">
        <v>9</v>
      </c>
      <c r="B92" s="8"/>
      <c r="C92" s="29"/>
      <c r="D92" s="75" t="s">
        <v>242</v>
      </c>
    </row>
    <row r="93" spans="1:4" hidden="1">
      <c r="A93" s="21"/>
      <c r="B93" s="8"/>
      <c r="C93" s="6"/>
      <c r="D93" s="75" t="s">
        <v>242</v>
      </c>
    </row>
    <row r="94" spans="1:4" ht="51" hidden="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82"/>
      <c r="C140" s="30"/>
      <c r="D140" s="75" t="s">
        <v>242</v>
      </c>
    </row>
    <row r="141" spans="1:4" ht="15" hidden="1">
      <c r="A141" s="33"/>
      <c r="B141" s="82"/>
      <c r="C141" s="30"/>
      <c r="D141" s="75" t="s">
        <v>242</v>
      </c>
    </row>
    <row r="142" spans="1:4" ht="15" hidden="1">
      <c r="A142" s="33"/>
      <c r="B142" s="82"/>
      <c r="C142" s="30"/>
      <c r="D142" s="75" t="s">
        <v>242</v>
      </c>
    </row>
    <row r="143" spans="1:4" ht="15">
      <c r="A143" s="33"/>
      <c r="B143" s="82"/>
      <c r="C143" s="30"/>
      <c r="D143" s="75" t="s">
        <v>242</v>
      </c>
    </row>
    <row r="144" spans="1:4" ht="15">
      <c r="A144" s="33"/>
      <c r="B144" s="82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2765.5299999999997</v>
      </c>
      <c r="C149" s="38"/>
      <c r="D149" s="39"/>
    </row>
    <row r="150" spans="1:4">
      <c r="A150" s="88"/>
      <c r="B150" s="88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288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67669.62</v>
      </c>
      <c r="C13" s="20"/>
      <c r="D13" s="55"/>
    </row>
    <row r="14" spans="1:4">
      <c r="A14" s="21" t="s">
        <v>21</v>
      </c>
      <c r="B14" s="8">
        <v>1309</v>
      </c>
      <c r="C14" s="74" t="s">
        <v>229</v>
      </c>
      <c r="D14" s="58" t="s">
        <v>230</v>
      </c>
    </row>
    <row r="15" spans="1:4">
      <c r="A15" s="21"/>
      <c r="B15" s="8">
        <v>2395.4899999999998</v>
      </c>
      <c r="C15" s="74" t="s">
        <v>35</v>
      </c>
      <c r="D15" s="58" t="s">
        <v>36</v>
      </c>
    </row>
    <row r="16" spans="1:4">
      <c r="A16" s="21"/>
      <c r="B16" s="8">
        <v>35816.68</v>
      </c>
      <c r="C16" s="74" t="s">
        <v>256</v>
      </c>
      <c r="D16" s="58" t="s">
        <v>289</v>
      </c>
    </row>
    <row r="17" spans="1:4">
      <c r="A17" s="21"/>
      <c r="B17" s="81">
        <v>2939.2</v>
      </c>
      <c r="C17" s="74" t="s">
        <v>256</v>
      </c>
      <c r="D17" s="58" t="s">
        <v>290</v>
      </c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>
      <c r="A75" s="21"/>
      <c r="B75" s="8">
        <v>6127</v>
      </c>
      <c r="C75" s="74" t="s">
        <v>143</v>
      </c>
      <c r="D75" s="58" t="s">
        <v>291</v>
      </c>
    </row>
    <row r="76" spans="1:4" ht="13.5" thickBot="1">
      <c r="A76" s="21"/>
      <c r="B76" s="8">
        <v>19082.25</v>
      </c>
      <c r="C76" s="3" t="s">
        <v>262</v>
      </c>
      <c r="D76" s="58" t="s">
        <v>292</v>
      </c>
    </row>
    <row r="77" spans="1:4" ht="25.5">
      <c r="A77" s="19" t="s">
        <v>7</v>
      </c>
      <c r="B77" s="25">
        <f>SUM(B147:B148)</f>
        <v>6837000</v>
      </c>
      <c r="C77" s="20"/>
      <c r="D77" s="22"/>
    </row>
    <row r="78" spans="1:4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 t="s">
        <v>242</v>
      </c>
    </row>
    <row r="81" spans="1:4" hidden="1">
      <c r="A81" s="21"/>
      <c r="B81" s="8"/>
      <c r="C81" s="29"/>
      <c r="D81" s="75" t="s">
        <v>242</v>
      </c>
    </row>
    <row r="82" spans="1:4" hidden="1">
      <c r="A82" s="21"/>
      <c r="B82" s="8"/>
      <c r="C82" s="29"/>
      <c r="D82" s="75" t="s">
        <v>242</v>
      </c>
    </row>
    <row r="83" spans="1:4" hidden="1">
      <c r="A83" s="21"/>
      <c r="B83" s="57"/>
      <c r="C83" s="29"/>
      <c r="D83" s="75" t="s">
        <v>242</v>
      </c>
    </row>
    <row r="84" spans="1:4" hidden="1">
      <c r="A84" s="21"/>
      <c r="B84" s="32"/>
      <c r="C84" s="29"/>
      <c r="D84" s="75" t="s">
        <v>242</v>
      </c>
    </row>
    <row r="85" spans="1:4" hidden="1">
      <c r="A85" s="21"/>
      <c r="B85" s="32"/>
      <c r="C85" s="29"/>
      <c r="D85" s="75" t="s">
        <v>242</v>
      </c>
    </row>
    <row r="86" spans="1:4" hidden="1">
      <c r="A86" s="21"/>
      <c r="B86" s="32"/>
      <c r="C86" s="29"/>
      <c r="D86" s="75" t="s">
        <v>242</v>
      </c>
    </row>
    <row r="87" spans="1:4" hidden="1">
      <c r="A87" s="21"/>
      <c r="B87" s="32"/>
      <c r="C87" s="29"/>
      <c r="D87" s="75" t="s">
        <v>242</v>
      </c>
    </row>
    <row r="88" spans="1:4" hidden="1">
      <c r="A88" s="21"/>
      <c r="B88" s="32"/>
      <c r="C88" s="29"/>
      <c r="D88" s="75" t="s">
        <v>242</v>
      </c>
    </row>
    <row r="89" spans="1:4" hidden="1">
      <c r="A89" s="21"/>
      <c r="B89" s="32"/>
      <c r="C89" s="29"/>
      <c r="D89" s="75" t="s">
        <v>242</v>
      </c>
    </row>
    <row r="90" spans="1:4" hidden="1">
      <c r="A90" s="21"/>
      <c r="B90" s="32"/>
      <c r="C90" s="29"/>
      <c r="D90" s="75" t="s">
        <v>242</v>
      </c>
    </row>
    <row r="91" spans="1:4" hidden="1">
      <c r="A91" s="19" t="s">
        <v>8</v>
      </c>
      <c r="B91" s="23"/>
      <c r="C91" s="20"/>
      <c r="D91" s="75" t="s">
        <v>242</v>
      </c>
    </row>
    <row r="92" spans="1:4" hidden="1">
      <c r="A92" s="21" t="s">
        <v>9</v>
      </c>
      <c r="B92" s="8"/>
      <c r="C92" s="29"/>
      <c r="D92" s="75" t="s">
        <v>242</v>
      </c>
    </row>
    <row r="93" spans="1:4" hidden="1">
      <c r="A93" s="21"/>
      <c r="B93" s="8"/>
      <c r="C93" s="6"/>
      <c r="D93" s="75" t="s">
        <v>242</v>
      </c>
    </row>
    <row r="94" spans="1:4" ht="51" hidden="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82"/>
      <c r="C140" s="30"/>
      <c r="D140" s="75" t="s">
        <v>242</v>
      </c>
    </row>
    <row r="141" spans="1:4" ht="15" hidden="1">
      <c r="A141" s="33"/>
      <c r="B141" s="82"/>
      <c r="C141" s="30"/>
      <c r="D141" s="75" t="s">
        <v>242</v>
      </c>
    </row>
    <row r="142" spans="1:4" ht="15" hidden="1">
      <c r="A142" s="33"/>
      <c r="B142" s="82"/>
      <c r="C142" s="30"/>
      <c r="D142" s="75" t="s">
        <v>242</v>
      </c>
    </row>
    <row r="143" spans="1:4" ht="15">
      <c r="A143" s="33"/>
      <c r="B143" s="82"/>
      <c r="C143" s="30"/>
      <c r="D143" s="75" t="s">
        <v>242</v>
      </c>
    </row>
    <row r="144" spans="1:4" ht="15">
      <c r="A144" s="33"/>
      <c r="B144" s="82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>
        <v>6837000</v>
      </c>
      <c r="C147" s="3" t="s">
        <v>97</v>
      </c>
      <c r="D147" s="4" t="s">
        <v>242</v>
      </c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6904669.6200000001</v>
      </c>
      <c r="C149" s="38"/>
      <c r="D149" s="39"/>
    </row>
    <row r="150" spans="1:4">
      <c r="A150" s="87"/>
      <c r="B150" s="8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D157" sqref="D157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284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SUM(B14:B23)</f>
        <v>31194.54</v>
      </c>
      <c r="C13" s="20"/>
      <c r="D13" s="55"/>
    </row>
    <row r="14" spans="1:4">
      <c r="A14" s="21" t="s">
        <v>21</v>
      </c>
      <c r="B14" s="8">
        <v>5065.0200000000004</v>
      </c>
      <c r="C14" s="74" t="s">
        <v>35</v>
      </c>
      <c r="D14" s="58" t="s">
        <v>36</v>
      </c>
    </row>
    <row r="15" spans="1:4">
      <c r="A15" s="21"/>
      <c r="B15" s="8">
        <v>7199.58</v>
      </c>
      <c r="C15" s="74" t="s">
        <v>262</v>
      </c>
      <c r="D15" s="58" t="s">
        <v>285</v>
      </c>
    </row>
    <row r="16" spans="1:4">
      <c r="A16" s="21"/>
      <c r="B16" s="8">
        <v>4025.9</v>
      </c>
      <c r="C16" s="74" t="s">
        <v>262</v>
      </c>
      <c r="D16" s="58" t="s">
        <v>286</v>
      </c>
    </row>
    <row r="17" spans="1:4">
      <c r="A17" s="21"/>
      <c r="B17" s="81">
        <v>14904.04</v>
      </c>
      <c r="C17" s="74" t="s">
        <v>262</v>
      </c>
      <c r="D17" s="58" t="s">
        <v>287</v>
      </c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4"/>
    </row>
    <row r="77" spans="1:4" ht="25.5" hidden="1">
      <c r="A77" s="19" t="s">
        <v>7</v>
      </c>
      <c r="B77" s="25">
        <f>SUM(B147:B148)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 t="s">
        <v>242</v>
      </c>
    </row>
    <row r="81" spans="1:4" hidden="1">
      <c r="A81" s="21"/>
      <c r="B81" s="8"/>
      <c r="C81" s="29"/>
      <c r="D81" s="75" t="s">
        <v>242</v>
      </c>
    </row>
    <row r="82" spans="1:4" hidden="1">
      <c r="A82" s="21"/>
      <c r="B82" s="8"/>
      <c r="C82" s="29"/>
      <c r="D82" s="75" t="s">
        <v>242</v>
      </c>
    </row>
    <row r="83" spans="1:4" hidden="1">
      <c r="A83" s="21"/>
      <c r="B83" s="57"/>
      <c r="C83" s="29"/>
      <c r="D83" s="75" t="s">
        <v>242</v>
      </c>
    </row>
    <row r="84" spans="1:4" hidden="1">
      <c r="A84" s="21"/>
      <c r="B84" s="32"/>
      <c r="C84" s="29"/>
      <c r="D84" s="75" t="s">
        <v>242</v>
      </c>
    </row>
    <row r="85" spans="1:4" hidden="1">
      <c r="A85" s="21"/>
      <c r="B85" s="32"/>
      <c r="C85" s="29"/>
      <c r="D85" s="75" t="s">
        <v>242</v>
      </c>
    </row>
    <row r="86" spans="1:4" hidden="1">
      <c r="A86" s="21"/>
      <c r="B86" s="32"/>
      <c r="C86" s="29"/>
      <c r="D86" s="75" t="s">
        <v>242</v>
      </c>
    </row>
    <row r="87" spans="1:4" hidden="1">
      <c r="A87" s="21"/>
      <c r="B87" s="32"/>
      <c r="C87" s="29"/>
      <c r="D87" s="75" t="s">
        <v>242</v>
      </c>
    </row>
    <row r="88" spans="1:4" hidden="1">
      <c r="A88" s="21"/>
      <c r="B88" s="32"/>
      <c r="C88" s="29"/>
      <c r="D88" s="75" t="s">
        <v>242</v>
      </c>
    </row>
    <row r="89" spans="1:4" hidden="1">
      <c r="A89" s="21"/>
      <c r="B89" s="32"/>
      <c r="C89" s="29"/>
      <c r="D89" s="75" t="s">
        <v>242</v>
      </c>
    </row>
    <row r="90" spans="1:4" hidden="1">
      <c r="A90" s="21"/>
      <c r="B90" s="32"/>
      <c r="C90" s="29"/>
      <c r="D90" s="75" t="s">
        <v>242</v>
      </c>
    </row>
    <row r="91" spans="1:4" hidden="1">
      <c r="A91" s="19" t="s">
        <v>8</v>
      </c>
      <c r="B91" s="23"/>
      <c r="C91" s="20"/>
      <c r="D91" s="75" t="s">
        <v>242</v>
      </c>
    </row>
    <row r="92" spans="1:4" hidden="1">
      <c r="A92" s="21" t="s">
        <v>9</v>
      </c>
      <c r="B92" s="8"/>
      <c r="C92" s="29"/>
      <c r="D92" s="75" t="s">
        <v>242</v>
      </c>
    </row>
    <row r="93" spans="1:4" hidden="1">
      <c r="A93" s="21"/>
      <c r="B93" s="8"/>
      <c r="C93" s="6"/>
      <c r="D93" s="75" t="s">
        <v>242</v>
      </c>
    </row>
    <row r="94" spans="1:4" ht="51" hidden="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82"/>
      <c r="C140" s="30"/>
      <c r="D140" s="75" t="s">
        <v>242</v>
      </c>
    </row>
    <row r="141" spans="1:4" ht="15" hidden="1">
      <c r="A141" s="33"/>
      <c r="B141" s="82"/>
      <c r="C141" s="30"/>
      <c r="D141" s="75" t="s">
        <v>242</v>
      </c>
    </row>
    <row r="142" spans="1:4" ht="15" hidden="1">
      <c r="A142" s="33"/>
      <c r="B142" s="82"/>
      <c r="C142" s="30"/>
      <c r="D142" s="75" t="s">
        <v>242</v>
      </c>
    </row>
    <row r="143" spans="1:4" ht="15">
      <c r="A143" s="33"/>
      <c r="B143" s="82"/>
      <c r="C143" s="30"/>
      <c r="D143" s="75" t="s">
        <v>242</v>
      </c>
    </row>
    <row r="144" spans="1:4" ht="15">
      <c r="A144" s="33"/>
      <c r="B144" s="82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31194.54</v>
      </c>
      <c r="C149" s="38"/>
      <c r="D149" s="39"/>
    </row>
    <row r="150" spans="1:4">
      <c r="A150" s="86"/>
      <c r="B150" s="8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283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SUM(B14:B23)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SUM(B147:B148)</f>
        <v>25297355</v>
      </c>
      <c r="C77" s="20"/>
      <c r="D77" s="22"/>
    </row>
    <row r="78" spans="1:4">
      <c r="A78" s="21"/>
      <c r="B78" s="8"/>
      <c r="C78" s="29"/>
      <c r="D78" s="75"/>
    </row>
    <row r="79" spans="1:4">
      <c r="A79" s="21"/>
      <c r="B79" s="8"/>
      <c r="C79" s="29"/>
      <c r="D79" s="75"/>
    </row>
    <row r="80" spans="1:4">
      <c r="A80" s="21"/>
      <c r="B80" s="8"/>
      <c r="C80" s="29"/>
      <c r="D80" s="75" t="s">
        <v>242</v>
      </c>
    </row>
    <row r="81" spans="1:4">
      <c r="A81" s="21"/>
      <c r="B81" s="8"/>
      <c r="C81" s="29"/>
      <c r="D81" s="75" t="s">
        <v>242</v>
      </c>
    </row>
    <row r="82" spans="1:4">
      <c r="A82" s="21"/>
      <c r="B82" s="8"/>
      <c r="C82" s="29"/>
      <c r="D82" s="75" t="s">
        <v>242</v>
      </c>
    </row>
    <row r="83" spans="1:4" hidden="1">
      <c r="A83" s="21"/>
      <c r="B83" s="57"/>
      <c r="C83" s="29"/>
      <c r="D83" s="75" t="s">
        <v>242</v>
      </c>
    </row>
    <row r="84" spans="1:4" hidden="1">
      <c r="A84" s="21"/>
      <c r="B84" s="32"/>
      <c r="C84" s="29"/>
      <c r="D84" s="75" t="s">
        <v>242</v>
      </c>
    </row>
    <row r="85" spans="1:4" hidden="1">
      <c r="A85" s="21"/>
      <c r="B85" s="32"/>
      <c r="C85" s="29"/>
      <c r="D85" s="75" t="s">
        <v>242</v>
      </c>
    </row>
    <row r="86" spans="1:4" hidden="1">
      <c r="A86" s="21"/>
      <c r="B86" s="32"/>
      <c r="C86" s="29"/>
      <c r="D86" s="75" t="s">
        <v>242</v>
      </c>
    </row>
    <row r="87" spans="1:4" hidden="1">
      <c r="A87" s="21"/>
      <c r="B87" s="32"/>
      <c r="C87" s="29"/>
      <c r="D87" s="75" t="s">
        <v>242</v>
      </c>
    </row>
    <row r="88" spans="1:4" hidden="1">
      <c r="A88" s="21"/>
      <c r="B88" s="32"/>
      <c r="C88" s="29"/>
      <c r="D88" s="75" t="s">
        <v>242</v>
      </c>
    </row>
    <row r="89" spans="1:4" hidden="1">
      <c r="A89" s="21"/>
      <c r="B89" s="32"/>
      <c r="C89" s="29"/>
      <c r="D89" s="75" t="s">
        <v>242</v>
      </c>
    </row>
    <row r="90" spans="1:4" hidden="1">
      <c r="A90" s="21"/>
      <c r="B90" s="32"/>
      <c r="C90" s="29"/>
      <c r="D90" s="75" t="s">
        <v>242</v>
      </c>
    </row>
    <row r="91" spans="1:4" hidden="1">
      <c r="A91" s="19" t="s">
        <v>8</v>
      </c>
      <c r="B91" s="23"/>
      <c r="C91" s="20"/>
      <c r="D91" s="75" t="s">
        <v>242</v>
      </c>
    </row>
    <row r="92" spans="1:4" hidden="1">
      <c r="A92" s="21" t="s">
        <v>9</v>
      </c>
      <c r="B92" s="8"/>
      <c r="C92" s="29"/>
      <c r="D92" s="75" t="s">
        <v>242</v>
      </c>
    </row>
    <row r="93" spans="1:4" hidden="1">
      <c r="A93" s="21"/>
      <c r="B93" s="8"/>
      <c r="C93" s="6"/>
      <c r="D93" s="75" t="s">
        <v>242</v>
      </c>
    </row>
    <row r="94" spans="1:4" ht="51" hidden="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82"/>
      <c r="C140" s="30"/>
      <c r="D140" s="75" t="s">
        <v>242</v>
      </c>
    </row>
    <row r="141" spans="1:4" ht="15" hidden="1">
      <c r="A141" s="33"/>
      <c r="B141" s="82"/>
      <c r="C141" s="30"/>
      <c r="D141" s="75" t="s">
        <v>242</v>
      </c>
    </row>
    <row r="142" spans="1:4" ht="15" hidden="1">
      <c r="A142" s="33"/>
      <c r="B142" s="82"/>
      <c r="C142" s="30"/>
      <c r="D142" s="75" t="s">
        <v>242</v>
      </c>
    </row>
    <row r="143" spans="1:4" ht="15" hidden="1">
      <c r="A143" s="33"/>
      <c r="B143" s="82"/>
      <c r="C143" s="30"/>
      <c r="D143" s="75" t="s">
        <v>242</v>
      </c>
    </row>
    <row r="144" spans="1:4" ht="15" hidden="1">
      <c r="A144" s="33"/>
      <c r="B144" s="82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>
        <v>25067000</v>
      </c>
      <c r="C147" s="3" t="s">
        <v>97</v>
      </c>
      <c r="D147" s="4" t="s">
        <v>242</v>
      </c>
    </row>
    <row r="148" spans="1:4">
      <c r="A148" s="60"/>
      <c r="B148" s="8">
        <v>230355</v>
      </c>
      <c r="C148" s="3" t="s">
        <v>97</v>
      </c>
      <c r="D148" s="4" t="s">
        <v>242</v>
      </c>
    </row>
    <row r="149" spans="1:4" ht="13.5" thickBot="1">
      <c r="A149" s="37" t="s">
        <v>14</v>
      </c>
      <c r="B149" s="69">
        <f>+B7+B13+B77+B91+B94+B105+B145</f>
        <v>25297355</v>
      </c>
      <c r="C149" s="38"/>
      <c r="D149" s="39"/>
    </row>
    <row r="150" spans="1:4">
      <c r="A150" s="86"/>
      <c r="B150" s="8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282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SUM(B14:B23)</f>
        <v>0</v>
      </c>
      <c r="C13" s="20"/>
      <c r="D13" s="55"/>
    </row>
    <row r="14" spans="1:4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4"/>
    </row>
    <row r="77" spans="1:4" ht="25.5" hidden="1">
      <c r="A77" s="19" t="s">
        <v>7</v>
      </c>
      <c r="B77" s="25">
        <f>SUM(B78:B82)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 t="s">
        <v>242</v>
      </c>
    </row>
    <row r="81" spans="1:4" hidden="1">
      <c r="A81" s="21"/>
      <c r="B81" s="8"/>
      <c r="C81" s="29"/>
      <c r="D81" s="75" t="s">
        <v>242</v>
      </c>
    </row>
    <row r="82" spans="1:4" hidden="1">
      <c r="A82" s="21"/>
      <c r="B82" s="8"/>
      <c r="C82" s="29"/>
      <c r="D82" s="75" t="s">
        <v>242</v>
      </c>
    </row>
    <row r="83" spans="1:4" hidden="1">
      <c r="A83" s="21"/>
      <c r="B83" s="57"/>
      <c r="C83" s="29"/>
      <c r="D83" s="75" t="s">
        <v>242</v>
      </c>
    </row>
    <row r="84" spans="1:4" hidden="1">
      <c r="A84" s="21"/>
      <c r="B84" s="32"/>
      <c r="C84" s="29"/>
      <c r="D84" s="75" t="s">
        <v>242</v>
      </c>
    </row>
    <row r="85" spans="1:4" hidden="1">
      <c r="A85" s="21"/>
      <c r="B85" s="32"/>
      <c r="C85" s="29"/>
      <c r="D85" s="75" t="s">
        <v>242</v>
      </c>
    </row>
    <row r="86" spans="1:4" hidden="1">
      <c r="A86" s="21"/>
      <c r="B86" s="32"/>
      <c r="C86" s="29"/>
      <c r="D86" s="75" t="s">
        <v>242</v>
      </c>
    </row>
    <row r="87" spans="1:4" hidden="1">
      <c r="A87" s="21"/>
      <c r="B87" s="32"/>
      <c r="C87" s="29"/>
      <c r="D87" s="75" t="s">
        <v>242</v>
      </c>
    </row>
    <row r="88" spans="1:4" hidden="1">
      <c r="A88" s="21"/>
      <c r="B88" s="32"/>
      <c r="C88" s="29"/>
      <c r="D88" s="75" t="s">
        <v>242</v>
      </c>
    </row>
    <row r="89" spans="1:4" hidden="1">
      <c r="A89" s="21"/>
      <c r="B89" s="32"/>
      <c r="C89" s="29"/>
      <c r="D89" s="75" t="s">
        <v>242</v>
      </c>
    </row>
    <row r="90" spans="1:4" hidden="1">
      <c r="A90" s="21"/>
      <c r="B90" s="32"/>
      <c r="C90" s="29"/>
      <c r="D90" s="75" t="s">
        <v>242</v>
      </c>
    </row>
    <row r="91" spans="1:4" hidden="1">
      <c r="A91" s="19" t="s">
        <v>8</v>
      </c>
      <c r="B91" s="23"/>
      <c r="C91" s="20"/>
      <c r="D91" s="75" t="s">
        <v>242</v>
      </c>
    </row>
    <row r="92" spans="1:4" hidden="1">
      <c r="A92" s="21" t="s">
        <v>9</v>
      </c>
      <c r="B92" s="8"/>
      <c r="C92" s="29"/>
      <c r="D92" s="75" t="s">
        <v>242</v>
      </c>
    </row>
    <row r="93" spans="1:4" hidden="1">
      <c r="A93" s="21"/>
      <c r="B93" s="8"/>
      <c r="C93" s="6"/>
      <c r="D93" s="75" t="s">
        <v>242</v>
      </c>
    </row>
    <row r="94" spans="1:4" ht="51" hidden="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82"/>
      <c r="C140" s="30"/>
      <c r="D140" s="75" t="s">
        <v>242</v>
      </c>
    </row>
    <row r="141" spans="1:4" ht="15" hidden="1">
      <c r="A141" s="33"/>
      <c r="B141" s="82"/>
      <c r="C141" s="30"/>
      <c r="D141" s="75" t="s">
        <v>242</v>
      </c>
    </row>
    <row r="142" spans="1:4" ht="15">
      <c r="A142" s="33"/>
      <c r="B142" s="82"/>
      <c r="C142" s="30"/>
      <c r="D142" s="75" t="s">
        <v>242</v>
      </c>
    </row>
    <row r="143" spans="1:4" ht="15">
      <c r="A143" s="33"/>
      <c r="B143" s="82"/>
      <c r="C143" s="30"/>
      <c r="D143" s="75" t="s">
        <v>242</v>
      </c>
    </row>
    <row r="144" spans="1:4" ht="15">
      <c r="A144" s="33"/>
      <c r="B144" s="82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>
        <v>15572000</v>
      </c>
      <c r="C147" s="3" t="s">
        <v>97</v>
      </c>
      <c r="D147" s="4" t="s">
        <v>242</v>
      </c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0</v>
      </c>
      <c r="C149" s="38"/>
      <c r="D149" s="39"/>
    </row>
    <row r="150" spans="1:4">
      <c r="A150" s="85"/>
      <c r="B150" s="85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270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SUM(B14:B23)</f>
        <v>692659.52</v>
      </c>
      <c r="C13" s="20"/>
      <c r="D13" s="55"/>
    </row>
    <row r="14" spans="1:4">
      <c r="A14" s="21" t="s">
        <v>21</v>
      </c>
      <c r="B14" s="8">
        <v>1487.5</v>
      </c>
      <c r="C14" s="74" t="s">
        <v>149</v>
      </c>
      <c r="D14" s="58" t="s">
        <v>150</v>
      </c>
    </row>
    <row r="15" spans="1:4">
      <c r="A15" s="21"/>
      <c r="B15" s="8">
        <v>9186.7999999999993</v>
      </c>
      <c r="C15" s="74" t="s">
        <v>54</v>
      </c>
      <c r="D15" s="58" t="s">
        <v>271</v>
      </c>
    </row>
    <row r="16" spans="1:4">
      <c r="A16" s="21"/>
      <c r="B16" s="8">
        <v>154105</v>
      </c>
      <c r="C16" s="74" t="s">
        <v>148</v>
      </c>
      <c r="D16" s="58" t="s">
        <v>272</v>
      </c>
    </row>
    <row r="17" spans="1:4">
      <c r="A17" s="21"/>
      <c r="B17" s="81">
        <v>18921</v>
      </c>
      <c r="C17" s="74" t="s">
        <v>273</v>
      </c>
      <c r="D17" s="58" t="s">
        <v>274</v>
      </c>
    </row>
    <row r="18" spans="1:4">
      <c r="A18" s="21"/>
      <c r="B18" s="8">
        <v>67231.199999999997</v>
      </c>
      <c r="C18" s="74" t="s">
        <v>275</v>
      </c>
      <c r="D18" s="58" t="s">
        <v>276</v>
      </c>
    </row>
    <row r="19" spans="1:4">
      <c r="A19" s="21"/>
      <c r="B19" s="8">
        <v>438180</v>
      </c>
      <c r="C19" s="74" t="s">
        <v>277</v>
      </c>
      <c r="D19" s="58" t="s">
        <v>276</v>
      </c>
    </row>
    <row r="20" spans="1:4">
      <c r="A20" s="21"/>
      <c r="B20" s="8">
        <v>59</v>
      </c>
      <c r="C20" s="74" t="s">
        <v>108</v>
      </c>
      <c r="D20" s="58" t="s">
        <v>278</v>
      </c>
    </row>
    <row r="21" spans="1:4">
      <c r="A21" s="21"/>
      <c r="B21" s="8">
        <v>476</v>
      </c>
      <c r="C21" s="74" t="s">
        <v>279</v>
      </c>
      <c r="D21" s="58" t="s">
        <v>280</v>
      </c>
    </row>
    <row r="22" spans="1:4">
      <c r="A22" s="21"/>
      <c r="B22" s="8">
        <v>2037.02</v>
      </c>
      <c r="C22" s="74" t="s">
        <v>261</v>
      </c>
      <c r="D22" s="58" t="s">
        <v>156</v>
      </c>
    </row>
    <row r="23" spans="1:4">
      <c r="A23" s="21"/>
      <c r="B23" s="8">
        <v>976</v>
      </c>
      <c r="C23" s="74" t="s">
        <v>117</v>
      </c>
      <c r="D23" s="58" t="s">
        <v>281</v>
      </c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4"/>
    </row>
    <row r="77" spans="1:4" ht="25.5" hidden="1">
      <c r="A77" s="19" t="s">
        <v>7</v>
      </c>
      <c r="B77" s="25">
        <f>SUM(B78:B82)</f>
        <v>0</v>
      </c>
      <c r="C77" s="20"/>
      <c r="D77" s="22"/>
    </row>
    <row r="78" spans="1:4">
      <c r="A78" s="21"/>
      <c r="B78" s="8"/>
      <c r="C78" s="29"/>
      <c r="D78" s="75"/>
    </row>
    <row r="79" spans="1:4">
      <c r="A79" s="21"/>
      <c r="B79" s="8"/>
      <c r="C79" s="29"/>
      <c r="D79" s="75"/>
    </row>
    <row r="80" spans="1:4" hidden="1">
      <c r="A80" s="21"/>
      <c r="B80" s="8"/>
      <c r="C80" s="29"/>
      <c r="D80" s="75" t="s">
        <v>242</v>
      </c>
    </row>
    <row r="81" spans="1:4" hidden="1">
      <c r="A81" s="21"/>
      <c r="B81" s="8"/>
      <c r="C81" s="29"/>
      <c r="D81" s="75" t="s">
        <v>242</v>
      </c>
    </row>
    <row r="82" spans="1:4" hidden="1">
      <c r="A82" s="21"/>
      <c r="B82" s="8"/>
      <c r="C82" s="29"/>
      <c r="D82" s="75" t="s">
        <v>242</v>
      </c>
    </row>
    <row r="83" spans="1:4" hidden="1">
      <c r="A83" s="21"/>
      <c r="B83" s="57"/>
      <c r="C83" s="29"/>
      <c r="D83" s="75" t="s">
        <v>242</v>
      </c>
    </row>
    <row r="84" spans="1:4" hidden="1">
      <c r="A84" s="21"/>
      <c r="B84" s="32"/>
      <c r="C84" s="29"/>
      <c r="D84" s="75" t="s">
        <v>242</v>
      </c>
    </row>
    <row r="85" spans="1:4" hidden="1">
      <c r="A85" s="21"/>
      <c r="B85" s="32"/>
      <c r="C85" s="29"/>
      <c r="D85" s="75" t="s">
        <v>242</v>
      </c>
    </row>
    <row r="86" spans="1:4" hidden="1">
      <c r="A86" s="21"/>
      <c r="B86" s="32"/>
      <c r="C86" s="29"/>
      <c r="D86" s="75" t="s">
        <v>242</v>
      </c>
    </row>
    <row r="87" spans="1:4" hidden="1">
      <c r="A87" s="21"/>
      <c r="B87" s="32"/>
      <c r="C87" s="29"/>
      <c r="D87" s="75" t="s">
        <v>242</v>
      </c>
    </row>
    <row r="88" spans="1:4" hidden="1">
      <c r="A88" s="21"/>
      <c r="B88" s="32"/>
      <c r="C88" s="29"/>
      <c r="D88" s="75" t="s">
        <v>242</v>
      </c>
    </row>
    <row r="89" spans="1:4" hidden="1">
      <c r="A89" s="21"/>
      <c r="B89" s="32"/>
      <c r="C89" s="29"/>
      <c r="D89" s="75" t="s">
        <v>242</v>
      </c>
    </row>
    <row r="90" spans="1:4" hidden="1">
      <c r="A90" s="21"/>
      <c r="B90" s="32"/>
      <c r="C90" s="29"/>
      <c r="D90" s="75" t="s">
        <v>242</v>
      </c>
    </row>
    <row r="91" spans="1:4" hidden="1">
      <c r="A91" s="19" t="s">
        <v>8</v>
      </c>
      <c r="B91" s="23"/>
      <c r="C91" s="20"/>
      <c r="D91" s="75" t="s">
        <v>242</v>
      </c>
    </row>
    <row r="92" spans="1:4" hidden="1">
      <c r="A92" s="21" t="s">
        <v>9</v>
      </c>
      <c r="B92" s="8"/>
      <c r="C92" s="29"/>
      <c r="D92" s="75" t="s">
        <v>242</v>
      </c>
    </row>
    <row r="93" spans="1:4" hidden="1">
      <c r="A93" s="21"/>
      <c r="B93" s="8"/>
      <c r="C93" s="6"/>
      <c r="D93" s="75" t="s">
        <v>242</v>
      </c>
    </row>
    <row r="94" spans="1:4" ht="51" hidden="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82"/>
      <c r="C140" s="30"/>
      <c r="D140" s="75" t="s">
        <v>242</v>
      </c>
    </row>
    <row r="141" spans="1:4" ht="15" hidden="1">
      <c r="A141" s="33"/>
      <c r="B141" s="82"/>
      <c r="C141" s="30"/>
      <c r="D141" s="75" t="s">
        <v>242</v>
      </c>
    </row>
    <row r="142" spans="1:4" ht="15" hidden="1">
      <c r="A142" s="33"/>
      <c r="B142" s="82"/>
      <c r="C142" s="30"/>
      <c r="D142" s="75" t="s">
        <v>242</v>
      </c>
    </row>
    <row r="143" spans="1:4" ht="15" hidden="1">
      <c r="A143" s="33"/>
      <c r="B143" s="82"/>
      <c r="C143" s="30"/>
      <c r="D143" s="75" t="s">
        <v>242</v>
      </c>
    </row>
    <row r="144" spans="1:4" ht="15" hidden="1">
      <c r="A144" s="33"/>
      <c r="B144" s="82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692659.52</v>
      </c>
      <c r="C149" s="38"/>
      <c r="D149" s="39"/>
    </row>
    <row r="150" spans="1:4">
      <c r="A150" s="84"/>
      <c r="B150" s="8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268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875</v>
      </c>
      <c r="C13" s="20"/>
      <c r="D13" s="55"/>
    </row>
    <row r="14" spans="1:4" ht="13.5" thickBot="1">
      <c r="A14" s="21" t="s">
        <v>21</v>
      </c>
      <c r="B14" s="8">
        <v>875</v>
      </c>
      <c r="C14" s="74" t="s">
        <v>95</v>
      </c>
      <c r="D14" s="58" t="s">
        <v>269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4"/>
    </row>
    <row r="25" spans="1:4" hidden="1">
      <c r="A25" s="21"/>
      <c r="B25" s="8"/>
      <c r="C25" s="74"/>
      <c r="D25" s="4"/>
    </row>
    <row r="26" spans="1:4" hidden="1">
      <c r="A26" s="21"/>
      <c r="B26" s="8"/>
      <c r="C26" s="74"/>
      <c r="D26" s="4"/>
    </row>
    <row r="27" spans="1:4" hidden="1">
      <c r="A27" s="21"/>
      <c r="B27" s="8"/>
      <c r="C27" s="74"/>
      <c r="D27" s="4"/>
    </row>
    <row r="28" spans="1:4" hidden="1">
      <c r="A28" s="21"/>
      <c r="B28" s="8"/>
      <c r="C28" s="74"/>
      <c r="D28" s="4"/>
    </row>
    <row r="29" spans="1:4" hidden="1">
      <c r="A29" s="21"/>
      <c r="B29" s="8"/>
      <c r="C29" s="74"/>
      <c r="D29" s="4"/>
    </row>
    <row r="30" spans="1:4" hidden="1">
      <c r="A30" s="21"/>
      <c r="B30" s="8"/>
      <c r="C30" s="74"/>
      <c r="D30" s="4"/>
    </row>
    <row r="31" spans="1:4" hidden="1">
      <c r="A31" s="21"/>
      <c r="B31" s="8"/>
      <c r="C31" s="74"/>
      <c r="D31" s="4"/>
    </row>
    <row r="32" spans="1:4" hidden="1">
      <c r="A32" s="21"/>
      <c r="B32" s="8"/>
      <c r="C32" s="74"/>
      <c r="D32" s="4"/>
    </row>
    <row r="33" spans="1:4" hidden="1">
      <c r="A33" s="21"/>
      <c r="B33" s="8"/>
      <c r="C33" s="74"/>
      <c r="D33" s="4"/>
    </row>
    <row r="34" spans="1:4" hidden="1">
      <c r="A34" s="21"/>
      <c r="B34" s="8"/>
      <c r="C34" s="74"/>
      <c r="D34" s="4"/>
    </row>
    <row r="35" spans="1:4" hidden="1">
      <c r="A35" s="21"/>
      <c r="B35" s="8"/>
      <c r="C35" s="74"/>
      <c r="D35" s="4"/>
    </row>
    <row r="36" spans="1:4" hidden="1">
      <c r="A36" s="21"/>
      <c r="B36" s="8"/>
      <c r="C36" s="74"/>
      <c r="D36" s="4"/>
    </row>
    <row r="37" spans="1:4" hidden="1">
      <c r="A37" s="21"/>
      <c r="B37" s="8"/>
      <c r="C37" s="74"/>
      <c r="D37" s="4"/>
    </row>
    <row r="38" spans="1:4" hidden="1">
      <c r="A38" s="21"/>
      <c r="B38" s="8"/>
      <c r="C38" s="74"/>
      <c r="D38" s="4"/>
    </row>
    <row r="39" spans="1:4" hidden="1">
      <c r="A39" s="21"/>
      <c r="B39" s="8"/>
      <c r="C39" s="74"/>
      <c r="D39" s="4"/>
    </row>
    <row r="40" spans="1:4" hidden="1">
      <c r="A40" s="21"/>
      <c r="B40" s="8"/>
      <c r="C40" s="74"/>
      <c r="D40" s="4"/>
    </row>
    <row r="41" spans="1:4" hidden="1">
      <c r="A41" s="21"/>
      <c r="B41" s="8"/>
      <c r="C41" s="74"/>
      <c r="D41" s="4"/>
    </row>
    <row r="42" spans="1:4" hidden="1">
      <c r="A42" s="21"/>
      <c r="B42" s="8"/>
      <c r="C42" s="74"/>
      <c r="D42" s="4"/>
    </row>
    <row r="43" spans="1:4" hidden="1">
      <c r="A43" s="21"/>
      <c r="B43" s="8"/>
      <c r="C43" s="74"/>
      <c r="D43" s="4"/>
    </row>
    <row r="44" spans="1:4" hidden="1">
      <c r="A44" s="21"/>
      <c r="B44" s="8"/>
      <c r="C44" s="74"/>
      <c r="D44" s="4"/>
    </row>
    <row r="45" spans="1:4" hidden="1">
      <c r="A45" s="21"/>
      <c r="B45" s="8"/>
      <c r="C45" s="74"/>
      <c r="D45" s="4"/>
    </row>
    <row r="46" spans="1:4" hidden="1">
      <c r="A46" s="21"/>
      <c r="B46" s="8"/>
      <c r="C46" s="74"/>
      <c r="D46" s="4"/>
    </row>
    <row r="47" spans="1:4" hidden="1">
      <c r="A47" s="21"/>
      <c r="B47" s="8"/>
      <c r="C47" s="74"/>
      <c r="D47" s="4"/>
    </row>
    <row r="48" spans="1:4" hidden="1">
      <c r="A48" s="21"/>
      <c r="B48" s="8"/>
      <c r="C48" s="74"/>
      <c r="D48" s="4"/>
    </row>
    <row r="49" spans="1:4" hidden="1">
      <c r="A49" s="21"/>
      <c r="B49" s="8"/>
      <c r="C49" s="74"/>
      <c r="D49" s="4"/>
    </row>
    <row r="50" spans="1:4" hidden="1">
      <c r="A50" s="21"/>
      <c r="B50" s="8"/>
      <c r="C50" s="74"/>
      <c r="D50" s="4"/>
    </row>
    <row r="51" spans="1:4" hidden="1">
      <c r="A51" s="21"/>
      <c r="B51" s="8"/>
      <c r="C51" s="74"/>
      <c r="D51" s="4"/>
    </row>
    <row r="52" spans="1:4" hidden="1">
      <c r="A52" s="21"/>
      <c r="B52" s="8"/>
      <c r="C52" s="74"/>
      <c r="D52" s="4"/>
    </row>
    <row r="53" spans="1:4" hidden="1">
      <c r="A53" s="21"/>
      <c r="B53" s="8"/>
      <c r="C53" s="74"/>
      <c r="D53" s="4"/>
    </row>
    <row r="54" spans="1:4" hidden="1">
      <c r="A54" s="21"/>
      <c r="B54" s="8"/>
      <c r="C54" s="74"/>
      <c r="D54" s="4"/>
    </row>
    <row r="55" spans="1:4" hidden="1">
      <c r="A55" s="21"/>
      <c r="B55" s="8"/>
      <c r="C55" s="74"/>
      <c r="D55" s="4"/>
    </row>
    <row r="56" spans="1:4" hidden="1">
      <c r="A56" s="21"/>
      <c r="B56" s="8"/>
      <c r="C56" s="74"/>
      <c r="D56" s="4"/>
    </row>
    <row r="57" spans="1:4" hidden="1">
      <c r="A57" s="21"/>
      <c r="B57" s="8"/>
      <c r="C57" s="74"/>
      <c r="D57" s="4"/>
    </row>
    <row r="58" spans="1:4" hidden="1">
      <c r="A58" s="21"/>
      <c r="B58" s="8"/>
      <c r="C58" s="74"/>
      <c r="D58" s="4"/>
    </row>
    <row r="59" spans="1:4" hidden="1">
      <c r="A59" s="21"/>
      <c r="B59" s="8"/>
      <c r="C59" s="74"/>
      <c r="D59" s="4"/>
    </row>
    <row r="60" spans="1:4" hidden="1">
      <c r="A60" s="21"/>
      <c r="B60" s="8"/>
      <c r="C60" s="74"/>
      <c r="D60" s="4"/>
    </row>
    <row r="61" spans="1:4" hidden="1">
      <c r="A61" s="21"/>
      <c r="B61" s="8"/>
      <c r="C61" s="74"/>
      <c r="D61" s="4"/>
    </row>
    <row r="62" spans="1:4" hidden="1">
      <c r="A62" s="21"/>
      <c r="B62" s="8"/>
      <c r="C62" s="74"/>
      <c r="D62" s="4"/>
    </row>
    <row r="63" spans="1:4" hidden="1">
      <c r="A63" s="21"/>
      <c r="B63" s="8"/>
      <c r="C63" s="74"/>
      <c r="D63" s="4"/>
    </row>
    <row r="64" spans="1:4" hidden="1">
      <c r="A64" s="21"/>
      <c r="B64" s="8"/>
      <c r="C64" s="74"/>
      <c r="D64" s="4"/>
    </row>
    <row r="65" spans="1:4" hidden="1">
      <c r="A65" s="21"/>
      <c r="B65" s="8"/>
      <c r="C65" s="74"/>
      <c r="D65" s="4"/>
    </row>
    <row r="66" spans="1:4" hidden="1">
      <c r="A66" s="21"/>
      <c r="B66" s="8"/>
      <c r="C66" s="74"/>
      <c r="D66" s="4"/>
    </row>
    <row r="67" spans="1:4" hidden="1">
      <c r="A67" s="21"/>
      <c r="B67" s="8"/>
      <c r="C67" s="74"/>
      <c r="D67" s="4"/>
    </row>
    <row r="68" spans="1:4" hidden="1">
      <c r="A68" s="21"/>
      <c r="B68" s="8"/>
      <c r="C68" s="74"/>
      <c r="D68" s="4"/>
    </row>
    <row r="69" spans="1:4" hidden="1">
      <c r="A69" s="21"/>
      <c r="B69" s="8"/>
      <c r="C69" s="74"/>
      <c r="D69" s="4"/>
    </row>
    <row r="70" spans="1:4" hidden="1">
      <c r="A70" s="21"/>
      <c r="B70" s="8"/>
      <c r="C70" s="74"/>
      <c r="D70" s="4"/>
    </row>
    <row r="71" spans="1:4" hidden="1">
      <c r="A71" s="21"/>
      <c r="B71" s="8"/>
      <c r="C71" s="74"/>
      <c r="D71" s="4"/>
    </row>
    <row r="72" spans="1:4" hidden="1">
      <c r="A72" s="21"/>
      <c r="B72" s="8"/>
      <c r="C72" s="74"/>
      <c r="D72" s="4"/>
    </row>
    <row r="73" spans="1:4" hidden="1">
      <c r="A73" s="21"/>
      <c r="B73" s="8"/>
      <c r="C73" s="74"/>
      <c r="D73" s="4"/>
    </row>
    <row r="74" spans="1:4" hidden="1">
      <c r="A74" s="21"/>
      <c r="B74" s="8"/>
      <c r="C74" s="74"/>
      <c r="D74" s="4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 t="s">
        <v>242</v>
      </c>
    </row>
    <row r="81" spans="1:4" hidden="1">
      <c r="A81" s="21"/>
      <c r="B81" s="8"/>
      <c r="C81" s="29"/>
      <c r="D81" s="75" t="s">
        <v>242</v>
      </c>
    </row>
    <row r="82" spans="1:4" hidden="1">
      <c r="A82" s="21"/>
      <c r="B82" s="8"/>
      <c r="C82" s="29"/>
      <c r="D82" s="75" t="s">
        <v>242</v>
      </c>
    </row>
    <row r="83" spans="1:4" hidden="1">
      <c r="A83" s="21"/>
      <c r="B83" s="57"/>
      <c r="C83" s="29"/>
      <c r="D83" s="75" t="s">
        <v>242</v>
      </c>
    </row>
    <row r="84" spans="1:4" hidden="1">
      <c r="A84" s="21"/>
      <c r="B84" s="32"/>
      <c r="C84" s="29"/>
      <c r="D84" s="75" t="s">
        <v>242</v>
      </c>
    </row>
    <row r="85" spans="1:4" hidden="1">
      <c r="A85" s="21"/>
      <c r="B85" s="32"/>
      <c r="C85" s="29"/>
      <c r="D85" s="75" t="s">
        <v>242</v>
      </c>
    </row>
    <row r="86" spans="1:4" hidden="1">
      <c r="A86" s="21"/>
      <c r="B86" s="32"/>
      <c r="C86" s="29"/>
      <c r="D86" s="75" t="s">
        <v>242</v>
      </c>
    </row>
    <row r="87" spans="1:4" hidden="1">
      <c r="A87" s="21"/>
      <c r="B87" s="32"/>
      <c r="C87" s="29"/>
      <c r="D87" s="75" t="s">
        <v>242</v>
      </c>
    </row>
    <row r="88" spans="1:4" hidden="1">
      <c r="A88" s="21"/>
      <c r="B88" s="32"/>
      <c r="C88" s="29"/>
      <c r="D88" s="75" t="s">
        <v>242</v>
      </c>
    </row>
    <row r="89" spans="1:4" hidden="1">
      <c r="A89" s="21"/>
      <c r="B89" s="32"/>
      <c r="C89" s="29"/>
      <c r="D89" s="75" t="s">
        <v>242</v>
      </c>
    </row>
    <row r="90" spans="1:4" hidden="1">
      <c r="A90" s="21"/>
      <c r="B90" s="32"/>
      <c r="C90" s="29"/>
      <c r="D90" s="75" t="s">
        <v>242</v>
      </c>
    </row>
    <row r="91" spans="1:4" hidden="1">
      <c r="A91" s="19" t="s">
        <v>8</v>
      </c>
      <c r="B91" s="23"/>
      <c r="C91" s="20"/>
      <c r="D91" s="75" t="s">
        <v>242</v>
      </c>
    </row>
    <row r="92" spans="1:4" hidden="1">
      <c r="A92" s="21" t="s">
        <v>9</v>
      </c>
      <c r="B92" s="8"/>
      <c r="C92" s="29"/>
      <c r="D92" s="75" t="s">
        <v>242</v>
      </c>
    </row>
    <row r="93" spans="1:4" hidden="1">
      <c r="A93" s="21"/>
      <c r="B93" s="8"/>
      <c r="C93" s="6"/>
      <c r="D93" s="75" t="s">
        <v>242</v>
      </c>
    </row>
    <row r="94" spans="1:4" ht="51" hidden="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82"/>
      <c r="C140" s="30"/>
      <c r="D140" s="75" t="s">
        <v>242</v>
      </c>
    </row>
    <row r="141" spans="1:4" ht="15" hidden="1">
      <c r="A141" s="33"/>
      <c r="B141" s="82"/>
      <c r="C141" s="30"/>
      <c r="D141" s="75" t="s">
        <v>242</v>
      </c>
    </row>
    <row r="142" spans="1:4" ht="15" hidden="1">
      <c r="A142" s="33"/>
      <c r="B142" s="82"/>
      <c r="C142" s="30"/>
      <c r="D142" s="75" t="s">
        <v>242</v>
      </c>
    </row>
    <row r="143" spans="1:4" ht="15" hidden="1">
      <c r="A143" s="33"/>
      <c r="B143" s="82"/>
      <c r="C143" s="30"/>
      <c r="D143" s="75" t="s">
        <v>242</v>
      </c>
    </row>
    <row r="144" spans="1:4" ht="15">
      <c r="A144" s="33"/>
      <c r="B144" s="82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875</v>
      </c>
      <c r="C149" s="38"/>
      <c r="D149" s="39"/>
    </row>
    <row r="150" spans="1:4">
      <c r="A150" s="83"/>
      <c r="B150" s="8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3.5703125" customWidth="1"/>
    <col min="2" max="2" width="16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1221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 ht="25.5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SUM(B14:B31)</f>
        <v>30842873.400000002</v>
      </c>
      <c r="C13" s="20"/>
      <c r="D13" s="55"/>
    </row>
    <row r="14" spans="1:4">
      <c r="A14" s="21" t="s">
        <v>21</v>
      </c>
      <c r="B14" s="8">
        <v>230</v>
      </c>
      <c r="C14" s="74" t="s">
        <v>152</v>
      </c>
      <c r="D14" s="58" t="s">
        <v>1222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v>1487.5</v>
      </c>
      <c r="C19" s="74" t="s">
        <v>149</v>
      </c>
      <c r="D19" s="58" t="s">
        <v>364</v>
      </c>
    </row>
    <row r="20" spans="1:4">
      <c r="A20" s="21"/>
      <c r="B20" s="8">
        <v>4583.29</v>
      </c>
      <c r="C20" s="74" t="s">
        <v>183</v>
      </c>
      <c r="D20" s="58" t="s">
        <v>1223</v>
      </c>
    </row>
    <row r="21" spans="1:4">
      <c r="A21" s="21"/>
      <c r="B21" s="8">
        <v>433.96</v>
      </c>
      <c r="C21" s="74" t="s">
        <v>1135</v>
      </c>
      <c r="D21" s="58" t="s">
        <v>1224</v>
      </c>
    </row>
    <row r="22" spans="1:4">
      <c r="A22" s="21"/>
      <c r="B22" s="8">
        <v>2785.9</v>
      </c>
      <c r="C22" s="74" t="s">
        <v>133</v>
      </c>
      <c r="D22" s="58" t="s">
        <v>1225</v>
      </c>
    </row>
    <row r="23" spans="1:4">
      <c r="A23" s="21"/>
      <c r="B23" s="8">
        <v>1438.99</v>
      </c>
      <c r="C23" s="74" t="s">
        <v>1226</v>
      </c>
      <c r="D23" s="58" t="s">
        <v>1227</v>
      </c>
    </row>
    <row r="24" spans="1:4">
      <c r="A24" s="21"/>
      <c r="B24" s="8">
        <v>54457.38</v>
      </c>
      <c r="C24" s="74" t="s">
        <v>148</v>
      </c>
      <c r="D24" s="58" t="s">
        <v>1228</v>
      </c>
    </row>
    <row r="25" spans="1:4">
      <c r="A25" s="21"/>
      <c r="B25" s="8">
        <v>10350</v>
      </c>
      <c r="C25" s="74" t="s">
        <v>1229</v>
      </c>
      <c r="D25" s="58" t="s">
        <v>1230</v>
      </c>
    </row>
    <row r="26" spans="1:4">
      <c r="A26" s="21"/>
      <c r="B26" s="108">
        <v>431.97</v>
      </c>
      <c r="C26" s="74" t="s">
        <v>1231</v>
      </c>
      <c r="D26" s="58" t="s">
        <v>1232</v>
      </c>
    </row>
    <row r="27" spans="1:4">
      <c r="A27" s="21"/>
      <c r="B27" s="8">
        <v>399214.68</v>
      </c>
      <c r="C27" s="74" t="s">
        <v>1233</v>
      </c>
      <c r="D27" s="58" t="s">
        <v>276</v>
      </c>
    </row>
    <row r="28" spans="1:4">
      <c r="A28" s="21"/>
      <c r="B28" s="8">
        <v>30345600</v>
      </c>
      <c r="C28" s="74" t="s">
        <v>1234</v>
      </c>
      <c r="D28" s="58" t="s">
        <v>1235</v>
      </c>
    </row>
    <row r="29" spans="1:4">
      <c r="A29" s="21"/>
      <c r="B29" s="8">
        <f>3729.54+4909.08+1245.75</f>
        <v>9884.369999999999</v>
      </c>
      <c r="C29" s="74" t="s">
        <v>152</v>
      </c>
      <c r="D29" s="58" t="s">
        <v>1236</v>
      </c>
    </row>
    <row r="30" spans="1:4">
      <c r="A30" s="21"/>
      <c r="B30" s="8">
        <f>2045.02+2671.34</f>
        <v>4716.3600000000006</v>
      </c>
      <c r="C30" s="74" t="s">
        <v>1042</v>
      </c>
      <c r="D30" s="58" t="s">
        <v>1237</v>
      </c>
    </row>
    <row r="31" spans="1:4">
      <c r="A31" s="21"/>
      <c r="B31" s="8">
        <v>7259</v>
      </c>
      <c r="C31" s="74" t="s">
        <v>1238</v>
      </c>
      <c r="D31" s="58" t="s">
        <v>1239</v>
      </c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33920000</v>
      </c>
      <c r="C77" s="20"/>
      <c r="D77" s="22"/>
    </row>
    <row r="78" spans="1:4">
      <c r="A78" s="21"/>
      <c r="B78" s="8">
        <v>33844000</v>
      </c>
      <c r="C78" s="29" t="s">
        <v>92</v>
      </c>
      <c r="D78" s="75" t="s">
        <v>1162</v>
      </c>
    </row>
    <row r="79" spans="1:4">
      <c r="A79" s="21"/>
      <c r="B79" s="8"/>
      <c r="C79" s="29"/>
      <c r="D79" s="75"/>
    </row>
    <row r="80" spans="1:4">
      <c r="A80" s="21"/>
      <c r="B80" s="8"/>
      <c r="C80" s="29"/>
      <c r="D80" s="75"/>
    </row>
    <row r="81" spans="1:4">
      <c r="A81" s="21"/>
      <c r="B81" s="8"/>
      <c r="C81" s="29"/>
      <c r="D81" s="75"/>
    </row>
    <row r="82" spans="1:4">
      <c r="A82" s="21"/>
      <c r="B82" s="8">
        <v>76000</v>
      </c>
      <c r="C82" s="29" t="s">
        <v>1200</v>
      </c>
      <c r="D82" s="75" t="s">
        <v>1162</v>
      </c>
    </row>
    <row r="83" spans="1:4">
      <c r="A83" s="21"/>
      <c r="B83" s="57"/>
      <c r="C83" s="29"/>
      <c r="D83" s="75"/>
    </row>
    <row r="84" spans="1:4">
      <c r="A84" s="21"/>
      <c r="B84" s="32"/>
      <c r="C84" s="29" t="s">
        <v>92</v>
      </c>
      <c r="D84" s="75"/>
    </row>
    <row r="85" spans="1:4">
      <c r="A85" s="21"/>
      <c r="B85" s="32"/>
      <c r="C85" s="29" t="s">
        <v>92</v>
      </c>
      <c r="D85" s="75"/>
    </row>
    <row r="86" spans="1:4" hidden="1">
      <c r="A86" s="21"/>
      <c r="B86" s="32"/>
      <c r="C86" s="29" t="s">
        <v>92</v>
      </c>
      <c r="D86" s="75"/>
    </row>
    <row r="87" spans="1:4" hidden="1">
      <c r="A87" s="21"/>
      <c r="B87" s="32"/>
      <c r="C87" s="29" t="s">
        <v>92</v>
      </c>
      <c r="D87" s="75"/>
    </row>
    <row r="88" spans="1:4" hidden="1">
      <c r="A88" s="21"/>
      <c r="B88" s="32"/>
      <c r="C88" s="29" t="s">
        <v>92</v>
      </c>
      <c r="D88" s="75"/>
    </row>
    <row r="89" spans="1:4" hidden="1">
      <c r="A89" s="21"/>
      <c r="B89" s="32"/>
      <c r="C89" s="29" t="s">
        <v>92</v>
      </c>
      <c r="D89" s="75"/>
    </row>
    <row r="90" spans="1:4" hidden="1">
      <c r="A90" s="21"/>
      <c r="B90" s="32"/>
      <c r="C90" s="29" t="s">
        <v>92</v>
      </c>
      <c r="D90" s="75"/>
    </row>
    <row r="91" spans="1:4" hidden="1">
      <c r="A91" s="19" t="s">
        <v>8</v>
      </c>
      <c r="B91" s="23"/>
      <c r="C91" s="29" t="s">
        <v>92</v>
      </c>
      <c r="D91" s="75"/>
    </row>
    <row r="92" spans="1:4" hidden="1">
      <c r="A92" s="21" t="s">
        <v>9</v>
      </c>
      <c r="B92" s="8"/>
      <c r="C92" s="29" t="s">
        <v>92</v>
      </c>
      <c r="D92" s="75"/>
    </row>
    <row r="93" spans="1:4" hidden="1">
      <c r="A93" s="21"/>
      <c r="B93" s="8"/>
      <c r="C93" s="29" t="s">
        <v>92</v>
      </c>
      <c r="D93" s="75"/>
    </row>
    <row r="94" spans="1:4" ht="51" hidden="1">
      <c r="A94" s="19" t="s">
        <v>10</v>
      </c>
      <c r="B94" s="23"/>
      <c r="C94" s="29" t="s">
        <v>92</v>
      </c>
      <c r="D94" s="75"/>
    </row>
    <row r="95" spans="1:4" hidden="1">
      <c r="A95" s="21"/>
      <c r="B95" s="8"/>
      <c r="C95" s="29" t="s">
        <v>92</v>
      </c>
      <c r="D95" s="75"/>
    </row>
    <row r="96" spans="1:4" hidden="1">
      <c r="A96" s="21"/>
      <c r="B96" s="8"/>
      <c r="C96" s="29" t="s">
        <v>92</v>
      </c>
      <c r="D96" s="75"/>
    </row>
    <row r="97" spans="1:4" hidden="1">
      <c r="A97" s="21"/>
      <c r="B97" s="8"/>
      <c r="C97" s="29" t="s">
        <v>92</v>
      </c>
      <c r="D97" s="75"/>
    </row>
    <row r="98" spans="1:4" hidden="1">
      <c r="A98" s="21"/>
      <c r="B98" s="8"/>
      <c r="C98" s="29" t="s">
        <v>92</v>
      </c>
      <c r="D98" s="75"/>
    </row>
    <row r="99" spans="1:4" hidden="1">
      <c r="A99" s="21"/>
      <c r="B99" s="8"/>
      <c r="C99" s="29" t="s">
        <v>92</v>
      </c>
      <c r="D99" s="75"/>
    </row>
    <row r="100" spans="1:4" hidden="1">
      <c r="A100" s="21"/>
      <c r="B100" s="8"/>
      <c r="C100" s="29" t="s">
        <v>92</v>
      </c>
      <c r="D100" s="75"/>
    </row>
    <row r="101" spans="1:4" hidden="1">
      <c r="A101" s="21"/>
      <c r="B101" s="8"/>
      <c r="C101" s="29" t="s">
        <v>92</v>
      </c>
      <c r="D101" s="75"/>
    </row>
    <row r="102" spans="1:4" hidden="1">
      <c r="A102" s="21"/>
      <c r="B102" s="8"/>
      <c r="C102" s="29" t="s">
        <v>92</v>
      </c>
      <c r="D102" s="75"/>
    </row>
    <row r="103" spans="1:4" hidden="1">
      <c r="A103" s="21"/>
      <c r="B103" s="8"/>
      <c r="C103" s="29" t="s">
        <v>92</v>
      </c>
      <c r="D103" s="75"/>
    </row>
    <row r="104" spans="1:4" hidden="1">
      <c r="A104" s="21"/>
      <c r="B104" s="8"/>
      <c r="C104" s="29" t="s">
        <v>92</v>
      </c>
      <c r="D104" s="75"/>
    </row>
    <row r="105" spans="1:4" ht="38.25" hidden="1">
      <c r="A105" s="19" t="s">
        <v>11</v>
      </c>
      <c r="B105" s="23"/>
      <c r="C105" s="29" t="s">
        <v>92</v>
      </c>
      <c r="D105" s="75"/>
    </row>
    <row r="106" spans="1:4" ht="38.25" hidden="1">
      <c r="A106" s="21" t="s">
        <v>12</v>
      </c>
      <c r="B106" s="23"/>
      <c r="C106" s="29" t="s">
        <v>92</v>
      </c>
      <c r="D106" s="75"/>
    </row>
    <row r="107" spans="1:4" hidden="1">
      <c r="A107" s="21" t="s">
        <v>27</v>
      </c>
      <c r="B107" s="8"/>
      <c r="C107" s="29" t="s">
        <v>92</v>
      </c>
      <c r="D107" s="75"/>
    </row>
    <row r="108" spans="1:4" hidden="1">
      <c r="A108" s="59"/>
      <c r="B108" s="8"/>
      <c r="C108" s="29" t="s">
        <v>92</v>
      </c>
      <c r="D108" s="75"/>
    </row>
    <row r="109" spans="1:4" hidden="1">
      <c r="A109" s="44"/>
      <c r="B109" s="8"/>
      <c r="C109" s="29" t="s">
        <v>92</v>
      </c>
      <c r="D109" s="75"/>
    </row>
    <row r="110" spans="1:4" hidden="1">
      <c r="A110" s="21"/>
      <c r="B110" s="8"/>
      <c r="C110" s="29" t="s">
        <v>92</v>
      </c>
      <c r="D110" s="75"/>
    </row>
    <row r="111" spans="1:4" hidden="1">
      <c r="A111" s="61"/>
      <c r="B111" s="8"/>
      <c r="C111" s="29" t="s">
        <v>92</v>
      </c>
      <c r="D111" s="75"/>
    </row>
    <row r="112" spans="1:4" hidden="1">
      <c r="A112" s="61"/>
      <c r="B112" s="46"/>
      <c r="C112" s="29" t="s">
        <v>92</v>
      </c>
      <c r="D112" s="75"/>
    </row>
    <row r="113" spans="1:4" hidden="1">
      <c r="A113" s="61"/>
      <c r="B113" s="46"/>
      <c r="C113" s="29" t="s">
        <v>92</v>
      </c>
      <c r="D113" s="75"/>
    </row>
    <row r="114" spans="1:4" hidden="1">
      <c r="A114" s="61"/>
      <c r="B114" s="46"/>
      <c r="C114" s="29" t="s">
        <v>92</v>
      </c>
      <c r="D114" s="75"/>
    </row>
    <row r="115" spans="1:4" hidden="1">
      <c r="A115" s="61"/>
      <c r="B115" s="46"/>
      <c r="C115" s="29" t="s">
        <v>92</v>
      </c>
      <c r="D115" s="75"/>
    </row>
    <row r="116" spans="1:4" hidden="1">
      <c r="A116" s="21"/>
      <c r="B116" s="46"/>
      <c r="C116" s="29" t="s">
        <v>92</v>
      </c>
      <c r="D116" s="75"/>
    </row>
    <row r="117" spans="1:4" hidden="1">
      <c r="A117" s="21"/>
      <c r="B117" s="46"/>
      <c r="C117" s="29" t="s">
        <v>92</v>
      </c>
      <c r="D117" s="75"/>
    </row>
    <row r="118" spans="1:4" hidden="1">
      <c r="A118" s="21"/>
      <c r="B118" s="48"/>
      <c r="C118" s="29" t="s">
        <v>92</v>
      </c>
      <c r="D118" s="75"/>
    </row>
    <row r="119" spans="1:4" hidden="1">
      <c r="A119" s="21"/>
      <c r="B119" s="49"/>
      <c r="C119" s="29" t="s">
        <v>92</v>
      </c>
      <c r="D119" s="75"/>
    </row>
    <row r="120" spans="1:4" hidden="1">
      <c r="A120" s="21"/>
      <c r="B120" s="51"/>
      <c r="C120" s="29" t="s">
        <v>92</v>
      </c>
      <c r="D120" s="75"/>
    </row>
    <row r="121" spans="1:4" hidden="1">
      <c r="A121" s="21"/>
      <c r="B121" s="51"/>
      <c r="C121" s="29" t="s">
        <v>92</v>
      </c>
      <c r="D121" s="75"/>
    </row>
    <row r="122" spans="1:4" hidden="1">
      <c r="A122" s="21"/>
      <c r="B122" s="51"/>
      <c r="C122" s="29" t="s">
        <v>92</v>
      </c>
      <c r="D122" s="75"/>
    </row>
    <row r="123" spans="1:4" hidden="1">
      <c r="A123" s="21"/>
      <c r="B123" s="51"/>
      <c r="C123" s="29" t="s">
        <v>92</v>
      </c>
      <c r="D123" s="75"/>
    </row>
    <row r="124" spans="1:4" hidden="1">
      <c r="A124" s="21"/>
      <c r="B124" s="51"/>
      <c r="C124" s="29" t="s">
        <v>92</v>
      </c>
      <c r="D124" s="75"/>
    </row>
    <row r="125" spans="1:4" hidden="1">
      <c r="A125" s="21"/>
      <c r="B125" s="51"/>
      <c r="C125" s="29" t="s">
        <v>92</v>
      </c>
      <c r="D125" s="75"/>
    </row>
    <row r="126" spans="1:4" hidden="1">
      <c r="A126" s="21"/>
      <c r="B126" s="51"/>
      <c r="C126" s="29" t="s">
        <v>92</v>
      </c>
      <c r="D126" s="75"/>
    </row>
    <row r="127" spans="1:4" hidden="1">
      <c r="A127" s="21"/>
      <c r="B127" s="51"/>
      <c r="C127" s="29" t="s">
        <v>92</v>
      </c>
      <c r="D127" s="75"/>
    </row>
    <row r="128" spans="1:4" hidden="1">
      <c r="A128" s="21"/>
      <c r="B128" s="51"/>
      <c r="C128" s="29" t="s">
        <v>92</v>
      </c>
      <c r="D128" s="75"/>
    </row>
    <row r="129" spans="1:4" hidden="1">
      <c r="A129" s="21"/>
      <c r="B129" s="51"/>
      <c r="C129" s="29" t="s">
        <v>92</v>
      </c>
      <c r="D129" s="75"/>
    </row>
    <row r="130" spans="1:4" hidden="1">
      <c r="A130" s="21"/>
      <c r="B130" s="51"/>
      <c r="C130" s="29" t="s">
        <v>92</v>
      </c>
      <c r="D130" s="75"/>
    </row>
    <row r="131" spans="1:4" hidden="1">
      <c r="A131" s="21"/>
      <c r="B131" s="51"/>
      <c r="C131" s="29" t="s">
        <v>92</v>
      </c>
      <c r="D131" s="75"/>
    </row>
    <row r="132" spans="1:4" hidden="1">
      <c r="A132" s="21"/>
      <c r="B132" s="51"/>
      <c r="C132" s="29" t="s">
        <v>92</v>
      </c>
      <c r="D132" s="75"/>
    </row>
    <row r="133" spans="1:4" hidden="1">
      <c r="A133" s="21"/>
      <c r="B133" s="51"/>
      <c r="C133" s="29" t="s">
        <v>92</v>
      </c>
      <c r="D133" s="75"/>
    </row>
    <row r="134" spans="1:4" hidden="1">
      <c r="A134" s="21"/>
      <c r="B134" s="51"/>
      <c r="C134" s="29" t="s">
        <v>92</v>
      </c>
      <c r="D134" s="75"/>
    </row>
    <row r="135" spans="1:4" hidden="1">
      <c r="A135" s="21"/>
      <c r="B135" s="51"/>
      <c r="C135" s="29" t="s">
        <v>92</v>
      </c>
      <c r="D135" s="75"/>
    </row>
    <row r="136" spans="1:4" hidden="1">
      <c r="A136" s="21"/>
      <c r="B136" s="51"/>
      <c r="C136" s="29" t="s">
        <v>92</v>
      </c>
      <c r="D136" s="75"/>
    </row>
    <row r="137" spans="1:4" hidden="1">
      <c r="A137" s="21"/>
      <c r="B137" s="51"/>
      <c r="C137" s="29" t="s">
        <v>92</v>
      </c>
      <c r="D137" s="75"/>
    </row>
    <row r="138" spans="1:4" hidden="1">
      <c r="A138" s="21"/>
      <c r="B138" s="51"/>
      <c r="C138" s="29" t="s">
        <v>92</v>
      </c>
      <c r="D138" s="75"/>
    </row>
    <row r="139" spans="1:4" hidden="1">
      <c r="A139" s="53"/>
      <c r="B139" s="43"/>
      <c r="C139" s="29" t="s">
        <v>92</v>
      </c>
      <c r="D139" s="75"/>
    </row>
    <row r="140" spans="1:4" ht="15" hidden="1">
      <c r="A140" s="33"/>
      <c r="B140" s="103"/>
      <c r="C140" s="29" t="s">
        <v>92</v>
      </c>
      <c r="D140" s="75"/>
    </row>
    <row r="141" spans="1:4" ht="15" hidden="1">
      <c r="A141" s="33"/>
      <c r="B141" s="103"/>
      <c r="C141" s="29" t="s">
        <v>92</v>
      </c>
      <c r="D141" s="75"/>
    </row>
    <row r="142" spans="1:4" ht="15" hidden="1">
      <c r="A142" s="33"/>
      <c r="B142" s="103"/>
      <c r="C142" s="29" t="s">
        <v>92</v>
      </c>
      <c r="D142" s="75"/>
    </row>
    <row r="143" spans="1:4" ht="15" hidden="1">
      <c r="A143" s="33"/>
      <c r="B143" s="103"/>
      <c r="C143" s="29" t="s">
        <v>92</v>
      </c>
      <c r="D143" s="75"/>
    </row>
    <row r="144" spans="1:4" ht="15">
      <c r="A144" s="33"/>
      <c r="B144" s="103"/>
      <c r="C144" s="29" t="s">
        <v>92</v>
      </c>
      <c r="D144" s="75"/>
    </row>
    <row r="145" spans="1:4">
      <c r="A145" s="21" t="s">
        <v>13</v>
      </c>
      <c r="B145" s="8"/>
      <c r="C145" s="29" t="s">
        <v>92</v>
      </c>
      <c r="D145" s="75"/>
    </row>
    <row r="146" spans="1:4">
      <c r="A146" s="21"/>
      <c r="B146" s="8"/>
      <c r="C146" s="29" t="s">
        <v>92</v>
      </c>
      <c r="D146" s="75"/>
    </row>
    <row r="147" spans="1:4">
      <c r="A147" s="18"/>
      <c r="B147" s="8"/>
      <c r="C147" s="29" t="s">
        <v>92</v>
      </c>
      <c r="D147" s="75"/>
    </row>
    <row r="148" spans="1:4">
      <c r="A148" s="60"/>
      <c r="B148" s="8"/>
      <c r="C148" s="29" t="s">
        <v>92</v>
      </c>
      <c r="D148" s="4"/>
    </row>
    <row r="149" spans="1:4" ht="13.5" thickBot="1">
      <c r="A149" s="37" t="s">
        <v>14</v>
      </c>
      <c r="B149" s="69">
        <f>+B7+B13+B77+B91+B94+B105+B145</f>
        <v>64762873.400000006</v>
      </c>
      <c r="C149" s="38"/>
      <c r="D149" s="39"/>
    </row>
    <row r="150" spans="1:4">
      <c r="A150" s="255"/>
      <c r="B150" s="255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254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SUM(B14:B75)</f>
        <v>233509.12</v>
      </c>
      <c r="C13" s="20"/>
      <c r="D13" s="55"/>
    </row>
    <row r="14" spans="1:4">
      <c r="A14" s="21" t="s">
        <v>21</v>
      </c>
      <c r="B14" s="8">
        <v>1933.7</v>
      </c>
      <c r="C14" s="74" t="s">
        <v>95</v>
      </c>
      <c r="D14" s="58" t="s">
        <v>255</v>
      </c>
    </row>
    <row r="15" spans="1:4">
      <c r="A15" s="21"/>
      <c r="B15" s="8">
        <v>60806.51</v>
      </c>
      <c r="C15" s="74" t="s">
        <v>256</v>
      </c>
      <c r="D15" s="58" t="s">
        <v>257</v>
      </c>
    </row>
    <row r="16" spans="1:4">
      <c r="A16" s="21"/>
      <c r="B16" s="8">
        <v>6044.99</v>
      </c>
      <c r="C16" s="74" t="s">
        <v>256</v>
      </c>
      <c r="D16" s="58" t="s">
        <v>258</v>
      </c>
    </row>
    <row r="17" spans="1:4">
      <c r="A17" s="21"/>
      <c r="B17" s="81">
        <v>1623.31</v>
      </c>
      <c r="C17" s="74" t="s">
        <v>118</v>
      </c>
      <c r="D17" s="58" t="s">
        <v>259</v>
      </c>
    </row>
    <row r="18" spans="1:4" ht="24">
      <c r="A18" s="21"/>
      <c r="B18" s="8">
        <v>2054.38</v>
      </c>
      <c r="C18" s="74" t="s">
        <v>260</v>
      </c>
      <c r="D18" s="58" t="s">
        <v>68</v>
      </c>
    </row>
    <row r="19" spans="1:4">
      <c r="A19" s="21"/>
      <c r="B19" s="8">
        <v>4072.52</v>
      </c>
      <c r="C19" s="74" t="s">
        <v>157</v>
      </c>
      <c r="D19" s="58" t="s">
        <v>68</v>
      </c>
    </row>
    <row r="20" spans="1:4">
      <c r="A20" s="21"/>
      <c r="B20" s="8">
        <v>3534.27</v>
      </c>
      <c r="C20" s="74" t="s">
        <v>261</v>
      </c>
      <c r="D20" s="58" t="s">
        <v>68</v>
      </c>
    </row>
    <row r="21" spans="1:4">
      <c r="A21" s="21"/>
      <c r="B21" s="8">
        <v>43740.51</v>
      </c>
      <c r="C21" s="74" t="s">
        <v>262</v>
      </c>
      <c r="D21" s="58" t="s">
        <v>263</v>
      </c>
    </row>
    <row r="22" spans="1:4">
      <c r="A22" s="21"/>
      <c r="B22" s="8">
        <v>25616.75</v>
      </c>
      <c r="C22" s="74" t="s">
        <v>262</v>
      </c>
      <c r="D22" s="58" t="s">
        <v>264</v>
      </c>
    </row>
    <row r="23" spans="1:4">
      <c r="A23" s="21"/>
      <c r="B23" s="8">
        <v>10978.65</v>
      </c>
      <c r="C23" s="74" t="s">
        <v>262</v>
      </c>
      <c r="D23" s="58" t="s">
        <v>265</v>
      </c>
    </row>
    <row r="24" spans="1:4">
      <c r="A24" s="21"/>
      <c r="B24" s="8">
        <v>9656.5400000000009</v>
      </c>
      <c r="C24" s="74" t="s">
        <v>262</v>
      </c>
      <c r="D24" s="4" t="s">
        <v>266</v>
      </c>
    </row>
    <row r="25" spans="1:4">
      <c r="A25" s="21"/>
      <c r="B25" s="8">
        <v>17354.939999999999</v>
      </c>
      <c r="C25" s="74" t="s">
        <v>262</v>
      </c>
      <c r="D25" s="4" t="s">
        <v>267</v>
      </c>
    </row>
    <row r="26" spans="1:4">
      <c r="A26" s="21"/>
      <c r="B26" s="8"/>
      <c r="C26" s="74" t="s">
        <v>262</v>
      </c>
      <c r="D26" s="4"/>
    </row>
    <row r="27" spans="1:4" hidden="1">
      <c r="A27" s="21"/>
      <c r="B27" s="8"/>
      <c r="C27" s="74" t="s">
        <v>262</v>
      </c>
      <c r="D27" s="4"/>
    </row>
    <row r="28" spans="1:4" hidden="1">
      <c r="A28" s="21"/>
      <c r="B28" s="8"/>
      <c r="C28" s="74" t="s">
        <v>262</v>
      </c>
      <c r="D28" s="4"/>
    </row>
    <row r="29" spans="1:4" hidden="1">
      <c r="A29" s="21"/>
      <c r="B29" s="8"/>
      <c r="C29" s="74" t="s">
        <v>262</v>
      </c>
      <c r="D29" s="4"/>
    </row>
    <row r="30" spans="1:4" hidden="1">
      <c r="A30" s="21"/>
      <c r="B30" s="8"/>
      <c r="C30" s="74" t="s">
        <v>262</v>
      </c>
      <c r="D30" s="4"/>
    </row>
    <row r="31" spans="1:4" hidden="1">
      <c r="A31" s="21"/>
      <c r="B31" s="8"/>
      <c r="C31" s="74" t="s">
        <v>262</v>
      </c>
      <c r="D31" s="4"/>
    </row>
    <row r="32" spans="1:4" hidden="1">
      <c r="A32" s="21"/>
      <c r="B32" s="8"/>
      <c r="C32" s="74" t="s">
        <v>262</v>
      </c>
      <c r="D32" s="4"/>
    </row>
    <row r="33" spans="1:4" hidden="1">
      <c r="A33" s="21"/>
      <c r="B33" s="8"/>
      <c r="C33" s="74" t="s">
        <v>262</v>
      </c>
      <c r="D33" s="4"/>
    </row>
    <row r="34" spans="1:4" hidden="1">
      <c r="A34" s="21"/>
      <c r="B34" s="8"/>
      <c r="C34" s="74" t="s">
        <v>262</v>
      </c>
      <c r="D34" s="4"/>
    </row>
    <row r="35" spans="1:4" hidden="1">
      <c r="A35" s="21"/>
      <c r="B35" s="8"/>
      <c r="C35" s="74" t="s">
        <v>262</v>
      </c>
      <c r="D35" s="4"/>
    </row>
    <row r="36" spans="1:4" hidden="1">
      <c r="A36" s="21"/>
      <c r="B36" s="8"/>
      <c r="C36" s="74" t="s">
        <v>262</v>
      </c>
      <c r="D36" s="4"/>
    </row>
    <row r="37" spans="1:4" hidden="1">
      <c r="A37" s="21"/>
      <c r="B37" s="8"/>
      <c r="C37" s="74" t="s">
        <v>262</v>
      </c>
      <c r="D37" s="4"/>
    </row>
    <row r="38" spans="1:4" hidden="1">
      <c r="A38" s="21"/>
      <c r="B38" s="8"/>
      <c r="C38" s="74" t="s">
        <v>262</v>
      </c>
      <c r="D38" s="4"/>
    </row>
    <row r="39" spans="1:4" hidden="1">
      <c r="A39" s="21"/>
      <c r="B39" s="8"/>
      <c r="C39" s="74" t="s">
        <v>262</v>
      </c>
      <c r="D39" s="4"/>
    </row>
    <row r="40" spans="1:4" hidden="1">
      <c r="A40" s="21"/>
      <c r="B40" s="8"/>
      <c r="C40" s="74" t="s">
        <v>262</v>
      </c>
      <c r="D40" s="4"/>
    </row>
    <row r="41" spans="1:4" hidden="1">
      <c r="A41" s="21"/>
      <c r="B41" s="8"/>
      <c r="C41" s="74" t="s">
        <v>262</v>
      </c>
      <c r="D41" s="4"/>
    </row>
    <row r="42" spans="1:4" hidden="1">
      <c r="A42" s="21"/>
      <c r="B42" s="8"/>
      <c r="C42" s="74" t="s">
        <v>262</v>
      </c>
      <c r="D42" s="4"/>
    </row>
    <row r="43" spans="1:4" hidden="1">
      <c r="A43" s="21"/>
      <c r="B43" s="8"/>
      <c r="C43" s="74" t="s">
        <v>262</v>
      </c>
      <c r="D43" s="4"/>
    </row>
    <row r="44" spans="1:4" hidden="1">
      <c r="A44" s="21"/>
      <c r="B44" s="8"/>
      <c r="C44" s="74" t="s">
        <v>262</v>
      </c>
      <c r="D44" s="4"/>
    </row>
    <row r="45" spans="1:4" hidden="1">
      <c r="A45" s="21"/>
      <c r="B45" s="8"/>
      <c r="C45" s="74" t="s">
        <v>262</v>
      </c>
      <c r="D45" s="4"/>
    </row>
    <row r="46" spans="1:4" hidden="1">
      <c r="A46" s="21"/>
      <c r="B46" s="8"/>
      <c r="C46" s="74" t="s">
        <v>262</v>
      </c>
      <c r="D46" s="4"/>
    </row>
    <row r="47" spans="1:4" hidden="1">
      <c r="A47" s="21"/>
      <c r="B47" s="8"/>
      <c r="C47" s="74" t="s">
        <v>262</v>
      </c>
      <c r="D47" s="4"/>
    </row>
    <row r="48" spans="1:4" hidden="1">
      <c r="A48" s="21"/>
      <c r="B48" s="8"/>
      <c r="C48" s="74" t="s">
        <v>262</v>
      </c>
      <c r="D48" s="4"/>
    </row>
    <row r="49" spans="1:4" hidden="1">
      <c r="A49" s="21"/>
      <c r="B49" s="8"/>
      <c r="C49" s="74" t="s">
        <v>262</v>
      </c>
      <c r="D49" s="4"/>
    </row>
    <row r="50" spans="1:4" hidden="1">
      <c r="A50" s="21"/>
      <c r="B50" s="8"/>
      <c r="C50" s="74" t="s">
        <v>262</v>
      </c>
      <c r="D50" s="4"/>
    </row>
    <row r="51" spans="1:4" hidden="1">
      <c r="A51" s="21"/>
      <c r="B51" s="8"/>
      <c r="C51" s="74" t="s">
        <v>262</v>
      </c>
      <c r="D51" s="4"/>
    </row>
    <row r="52" spans="1:4" hidden="1">
      <c r="A52" s="21"/>
      <c r="B52" s="8"/>
      <c r="C52" s="74" t="s">
        <v>262</v>
      </c>
      <c r="D52" s="4"/>
    </row>
    <row r="53" spans="1:4" hidden="1">
      <c r="A53" s="21"/>
      <c r="B53" s="8"/>
      <c r="C53" s="74" t="s">
        <v>262</v>
      </c>
      <c r="D53" s="4"/>
    </row>
    <row r="54" spans="1:4" hidden="1">
      <c r="A54" s="21"/>
      <c r="B54" s="8"/>
      <c r="C54" s="74" t="s">
        <v>262</v>
      </c>
      <c r="D54" s="4"/>
    </row>
    <row r="55" spans="1:4" hidden="1">
      <c r="A55" s="21"/>
      <c r="B55" s="8"/>
      <c r="C55" s="74" t="s">
        <v>262</v>
      </c>
      <c r="D55" s="4"/>
    </row>
    <row r="56" spans="1:4" hidden="1">
      <c r="A56" s="21"/>
      <c r="B56" s="8"/>
      <c r="C56" s="74" t="s">
        <v>262</v>
      </c>
      <c r="D56" s="4"/>
    </row>
    <row r="57" spans="1:4" hidden="1">
      <c r="A57" s="21"/>
      <c r="B57" s="8"/>
      <c r="C57" s="74" t="s">
        <v>262</v>
      </c>
      <c r="D57" s="4"/>
    </row>
    <row r="58" spans="1:4" hidden="1">
      <c r="A58" s="21"/>
      <c r="B58" s="8"/>
      <c r="C58" s="74" t="s">
        <v>262</v>
      </c>
      <c r="D58" s="4"/>
    </row>
    <row r="59" spans="1:4" hidden="1">
      <c r="A59" s="21"/>
      <c r="B59" s="8"/>
      <c r="C59" s="74" t="s">
        <v>262</v>
      </c>
      <c r="D59" s="4"/>
    </row>
    <row r="60" spans="1:4" hidden="1">
      <c r="A60" s="21"/>
      <c r="B60" s="8"/>
      <c r="C60" s="74" t="s">
        <v>262</v>
      </c>
      <c r="D60" s="4"/>
    </row>
    <row r="61" spans="1:4" hidden="1">
      <c r="A61" s="21"/>
      <c r="B61" s="8"/>
      <c r="C61" s="74" t="s">
        <v>262</v>
      </c>
      <c r="D61" s="4"/>
    </row>
    <row r="62" spans="1:4" hidden="1">
      <c r="A62" s="21"/>
      <c r="B62" s="8"/>
      <c r="C62" s="74" t="s">
        <v>262</v>
      </c>
      <c r="D62" s="4"/>
    </row>
    <row r="63" spans="1:4" hidden="1">
      <c r="A63" s="21"/>
      <c r="B63" s="8"/>
      <c r="C63" s="74" t="s">
        <v>262</v>
      </c>
      <c r="D63" s="4"/>
    </row>
    <row r="64" spans="1:4" hidden="1">
      <c r="A64" s="21"/>
      <c r="B64" s="8"/>
      <c r="C64" s="74" t="s">
        <v>262</v>
      </c>
      <c r="D64" s="4"/>
    </row>
    <row r="65" spans="1:4" hidden="1">
      <c r="A65" s="21"/>
      <c r="B65" s="8"/>
      <c r="C65" s="74" t="s">
        <v>262</v>
      </c>
      <c r="D65" s="4"/>
    </row>
    <row r="66" spans="1:4" hidden="1">
      <c r="A66" s="21"/>
      <c r="B66" s="8"/>
      <c r="C66" s="74" t="s">
        <v>262</v>
      </c>
      <c r="D66" s="4"/>
    </row>
    <row r="67" spans="1:4" hidden="1">
      <c r="A67" s="21"/>
      <c r="B67" s="8"/>
      <c r="C67" s="74" t="s">
        <v>262</v>
      </c>
      <c r="D67" s="4"/>
    </row>
    <row r="68" spans="1:4" hidden="1">
      <c r="A68" s="21"/>
      <c r="B68" s="8"/>
      <c r="C68" s="74" t="s">
        <v>262</v>
      </c>
      <c r="D68" s="4"/>
    </row>
    <row r="69" spans="1:4" hidden="1">
      <c r="A69" s="21"/>
      <c r="B69" s="8"/>
      <c r="C69" s="74" t="s">
        <v>262</v>
      </c>
      <c r="D69" s="4"/>
    </row>
    <row r="70" spans="1:4" hidden="1">
      <c r="A70" s="21"/>
      <c r="B70" s="8"/>
      <c r="C70" s="74" t="s">
        <v>262</v>
      </c>
      <c r="D70" s="4"/>
    </row>
    <row r="71" spans="1:4" hidden="1">
      <c r="A71" s="21"/>
      <c r="B71" s="8"/>
      <c r="C71" s="74" t="s">
        <v>262</v>
      </c>
      <c r="D71" s="4"/>
    </row>
    <row r="72" spans="1:4" hidden="1">
      <c r="A72" s="21"/>
      <c r="B72" s="8"/>
      <c r="C72" s="74" t="s">
        <v>262</v>
      </c>
      <c r="D72" s="4"/>
    </row>
    <row r="73" spans="1:4" hidden="1">
      <c r="A73" s="21"/>
      <c r="B73" s="8"/>
      <c r="C73" s="74" t="s">
        <v>262</v>
      </c>
      <c r="D73" s="4"/>
    </row>
    <row r="74" spans="1:4">
      <c r="A74" s="21"/>
      <c r="B74" s="8"/>
      <c r="C74" s="74" t="s">
        <v>262</v>
      </c>
      <c r="D74" s="4"/>
    </row>
    <row r="75" spans="1:4">
      <c r="A75" s="21"/>
      <c r="B75" s="8">
        <v>46092.05</v>
      </c>
      <c r="C75" s="74" t="s">
        <v>262</v>
      </c>
      <c r="D75" s="58" t="s">
        <v>263</v>
      </c>
    </row>
    <row r="76" spans="1:4" ht="13.5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0</v>
      </c>
      <c r="C77" s="20"/>
      <c r="D77" s="22"/>
    </row>
    <row r="78" spans="1:4">
      <c r="A78" s="21"/>
      <c r="B78" s="8"/>
      <c r="C78" s="29"/>
      <c r="D78" s="75"/>
    </row>
    <row r="79" spans="1:4">
      <c r="A79" s="21"/>
      <c r="B79" s="8"/>
      <c r="C79" s="29"/>
      <c r="D79" s="75"/>
    </row>
    <row r="80" spans="1:4" hidden="1">
      <c r="A80" s="21"/>
      <c r="B80" s="8"/>
      <c r="C80" s="29"/>
      <c r="D80" s="75" t="s">
        <v>242</v>
      </c>
    </row>
    <row r="81" spans="1:4" hidden="1">
      <c r="A81" s="21"/>
      <c r="B81" s="8"/>
      <c r="C81" s="29"/>
      <c r="D81" s="75" t="s">
        <v>242</v>
      </c>
    </row>
    <row r="82" spans="1:4" hidden="1">
      <c r="A82" s="21"/>
      <c r="B82" s="8"/>
      <c r="C82" s="29"/>
      <c r="D82" s="75" t="s">
        <v>242</v>
      </c>
    </row>
    <row r="83" spans="1:4" hidden="1">
      <c r="A83" s="21"/>
      <c r="B83" s="57"/>
      <c r="C83" s="29"/>
      <c r="D83" s="75" t="s">
        <v>242</v>
      </c>
    </row>
    <row r="84" spans="1:4" hidden="1">
      <c r="A84" s="21"/>
      <c r="B84" s="32"/>
      <c r="C84" s="29"/>
      <c r="D84" s="75" t="s">
        <v>242</v>
      </c>
    </row>
    <row r="85" spans="1:4" hidden="1">
      <c r="A85" s="21"/>
      <c r="B85" s="32"/>
      <c r="C85" s="29"/>
      <c r="D85" s="75" t="s">
        <v>242</v>
      </c>
    </row>
    <row r="86" spans="1:4" hidden="1">
      <c r="A86" s="21"/>
      <c r="B86" s="32"/>
      <c r="C86" s="29"/>
      <c r="D86" s="75" t="s">
        <v>242</v>
      </c>
    </row>
    <row r="87" spans="1:4" hidden="1">
      <c r="A87" s="21"/>
      <c r="B87" s="32"/>
      <c r="C87" s="29"/>
      <c r="D87" s="75" t="s">
        <v>242</v>
      </c>
    </row>
    <row r="88" spans="1:4" hidden="1">
      <c r="A88" s="21"/>
      <c r="B88" s="32"/>
      <c r="C88" s="29"/>
      <c r="D88" s="75" t="s">
        <v>242</v>
      </c>
    </row>
    <row r="89" spans="1:4" hidden="1">
      <c r="A89" s="21"/>
      <c r="B89" s="32"/>
      <c r="C89" s="29"/>
      <c r="D89" s="75" t="s">
        <v>242</v>
      </c>
    </row>
    <row r="90" spans="1:4" hidden="1">
      <c r="A90" s="21"/>
      <c r="B90" s="32"/>
      <c r="C90" s="29"/>
      <c r="D90" s="75" t="s">
        <v>242</v>
      </c>
    </row>
    <row r="91" spans="1:4" hidden="1">
      <c r="A91" s="19" t="s">
        <v>8</v>
      </c>
      <c r="B91" s="23"/>
      <c r="C91" s="20"/>
      <c r="D91" s="75" t="s">
        <v>242</v>
      </c>
    </row>
    <row r="92" spans="1:4" hidden="1">
      <c r="A92" s="21" t="s">
        <v>9</v>
      </c>
      <c r="B92" s="8"/>
      <c r="C92" s="29"/>
      <c r="D92" s="75" t="s">
        <v>242</v>
      </c>
    </row>
    <row r="93" spans="1:4" hidden="1">
      <c r="A93" s="21"/>
      <c r="B93" s="8"/>
      <c r="C93" s="6"/>
      <c r="D93" s="75" t="s">
        <v>242</v>
      </c>
    </row>
    <row r="94" spans="1:4" ht="51" hidden="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82"/>
      <c r="C140" s="30"/>
      <c r="D140" s="75" t="s">
        <v>242</v>
      </c>
    </row>
    <row r="141" spans="1:4" ht="15" hidden="1">
      <c r="A141" s="33"/>
      <c r="B141" s="82"/>
      <c r="C141" s="30"/>
      <c r="D141" s="75" t="s">
        <v>242</v>
      </c>
    </row>
    <row r="142" spans="1:4" ht="15" hidden="1">
      <c r="A142" s="33"/>
      <c r="B142" s="82"/>
      <c r="C142" s="30"/>
      <c r="D142" s="75" t="s">
        <v>242</v>
      </c>
    </row>
    <row r="143" spans="1:4" ht="15" hidden="1">
      <c r="A143" s="33"/>
      <c r="B143" s="82"/>
      <c r="C143" s="30"/>
      <c r="D143" s="75" t="s">
        <v>242</v>
      </c>
    </row>
    <row r="144" spans="1:4" ht="15">
      <c r="A144" s="33"/>
      <c r="B144" s="82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233509.12</v>
      </c>
      <c r="C149" s="38"/>
      <c r="D149" s="39"/>
    </row>
    <row r="150" spans="1:4">
      <c r="A150" s="83"/>
      <c r="B150" s="8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246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1136843</v>
      </c>
      <c r="C7" s="26"/>
      <c r="D7" s="27"/>
    </row>
    <row r="8" spans="1:4">
      <c r="A8" s="21" t="s">
        <v>4</v>
      </c>
      <c r="B8" s="8">
        <v>1136843</v>
      </c>
      <c r="C8" s="3" t="s">
        <v>244</v>
      </c>
      <c r="D8" s="4" t="s">
        <v>247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6851.83</v>
      </c>
      <c r="C13" s="20"/>
      <c r="D13" s="55"/>
    </row>
    <row r="14" spans="1:4">
      <c r="A14" s="21" t="s">
        <v>21</v>
      </c>
      <c r="B14" s="8">
        <v>4165</v>
      </c>
      <c r="C14" s="74" t="s">
        <v>126</v>
      </c>
      <c r="D14" s="58" t="s">
        <v>248</v>
      </c>
    </row>
    <row r="15" spans="1:4">
      <c r="A15" s="21"/>
      <c r="B15" s="8">
        <v>571.20000000000005</v>
      </c>
      <c r="C15" s="74" t="s">
        <v>126</v>
      </c>
      <c r="D15" s="58" t="s">
        <v>249</v>
      </c>
    </row>
    <row r="16" spans="1:4">
      <c r="A16" s="21"/>
      <c r="B16" s="8">
        <v>1699.32</v>
      </c>
      <c r="C16" s="74" t="s">
        <v>32</v>
      </c>
      <c r="D16" s="58" t="s">
        <v>250</v>
      </c>
    </row>
    <row r="17" spans="1:4">
      <c r="A17" s="21"/>
      <c r="B17" s="81">
        <v>351.05</v>
      </c>
      <c r="C17" s="74" t="s">
        <v>146</v>
      </c>
      <c r="D17" s="58" t="s">
        <v>251</v>
      </c>
    </row>
    <row r="18" spans="1:4" ht="24.75" thickBot="1">
      <c r="A18" s="21"/>
      <c r="B18" s="8">
        <v>65.260000000000005</v>
      </c>
      <c r="C18" s="74" t="s">
        <v>252</v>
      </c>
      <c r="D18" s="58" t="s">
        <v>253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4"/>
    </row>
    <row r="23" spans="1:4" hidden="1">
      <c r="A23" s="21"/>
      <c r="B23" s="8"/>
      <c r="C23" s="74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0</v>
      </c>
      <c r="C77" s="20"/>
      <c r="D77" s="22"/>
    </row>
    <row r="78" spans="1:4">
      <c r="A78" s="21"/>
      <c r="B78" s="8"/>
      <c r="C78" s="29"/>
      <c r="D78" s="75"/>
    </row>
    <row r="79" spans="1:4">
      <c r="A79" s="21"/>
      <c r="B79" s="8"/>
      <c r="C79" s="29"/>
      <c r="D79" s="75"/>
    </row>
    <row r="80" spans="1:4">
      <c r="A80" s="21"/>
      <c r="B80" s="8"/>
      <c r="C80" s="29"/>
      <c r="D80" s="75" t="s">
        <v>242</v>
      </c>
    </row>
    <row r="81" spans="1:4">
      <c r="A81" s="21"/>
      <c r="B81" s="8"/>
      <c r="C81" s="29"/>
      <c r="D81" s="75" t="s">
        <v>242</v>
      </c>
    </row>
    <row r="82" spans="1:4">
      <c r="A82" s="21"/>
      <c r="B82" s="8"/>
      <c r="C82" s="29"/>
      <c r="D82" s="75" t="s">
        <v>242</v>
      </c>
    </row>
    <row r="83" spans="1:4">
      <c r="A83" s="21"/>
      <c r="B83" s="57"/>
      <c r="C83" s="29"/>
      <c r="D83" s="75" t="s">
        <v>242</v>
      </c>
    </row>
    <row r="84" spans="1:4">
      <c r="A84" s="21"/>
      <c r="B84" s="32"/>
      <c r="C84" s="29"/>
      <c r="D84" s="75" t="s">
        <v>242</v>
      </c>
    </row>
    <row r="85" spans="1:4">
      <c r="A85" s="21"/>
      <c r="B85" s="32"/>
      <c r="C85" s="29"/>
      <c r="D85" s="75" t="s">
        <v>242</v>
      </c>
    </row>
    <row r="86" spans="1:4">
      <c r="A86" s="21"/>
      <c r="B86" s="32"/>
      <c r="C86" s="29"/>
      <c r="D86" s="75" t="s">
        <v>242</v>
      </c>
    </row>
    <row r="87" spans="1:4">
      <c r="A87" s="21"/>
      <c r="B87" s="32"/>
      <c r="C87" s="29"/>
      <c r="D87" s="75" t="s">
        <v>242</v>
      </c>
    </row>
    <row r="88" spans="1:4">
      <c r="A88" s="21"/>
      <c r="B88" s="32"/>
      <c r="C88" s="29"/>
      <c r="D88" s="75" t="s">
        <v>242</v>
      </c>
    </row>
    <row r="89" spans="1:4">
      <c r="A89" s="21"/>
      <c r="B89" s="32"/>
      <c r="C89" s="29"/>
      <c r="D89" s="75" t="s">
        <v>242</v>
      </c>
    </row>
    <row r="90" spans="1:4">
      <c r="A90" s="21"/>
      <c r="B90" s="32"/>
      <c r="C90" s="29"/>
      <c r="D90" s="75" t="s">
        <v>242</v>
      </c>
    </row>
    <row r="91" spans="1:4">
      <c r="A91" s="19" t="s">
        <v>8</v>
      </c>
      <c r="B91" s="23"/>
      <c r="C91" s="20"/>
      <c r="D91" s="75" t="s">
        <v>242</v>
      </c>
    </row>
    <row r="92" spans="1:4">
      <c r="A92" s="21" t="s">
        <v>9</v>
      </c>
      <c r="B92" s="8"/>
      <c r="C92" s="29"/>
      <c r="D92" s="75" t="s">
        <v>242</v>
      </c>
    </row>
    <row r="93" spans="1:4" hidden="1">
      <c r="A93" s="21"/>
      <c r="B93" s="8"/>
      <c r="C93" s="6"/>
      <c r="D93" s="75" t="s">
        <v>242</v>
      </c>
    </row>
    <row r="94" spans="1:4" ht="51" hidden="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82"/>
      <c r="C140" s="30"/>
      <c r="D140" s="75" t="s">
        <v>242</v>
      </c>
    </row>
    <row r="141" spans="1:4" ht="15" hidden="1">
      <c r="A141" s="33"/>
      <c r="B141" s="82"/>
      <c r="C141" s="30"/>
      <c r="D141" s="75" t="s">
        <v>242</v>
      </c>
    </row>
    <row r="142" spans="1:4" ht="15" hidden="1">
      <c r="A142" s="33"/>
      <c r="B142" s="82"/>
      <c r="C142" s="30"/>
      <c r="D142" s="75" t="s">
        <v>242</v>
      </c>
    </row>
    <row r="143" spans="1:4" ht="15" hidden="1">
      <c r="A143" s="33"/>
      <c r="B143" s="82"/>
      <c r="C143" s="30"/>
      <c r="D143" s="75" t="s">
        <v>242</v>
      </c>
    </row>
    <row r="144" spans="1:4" ht="15" hidden="1">
      <c r="A144" s="33"/>
      <c r="B144" s="82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1143694.83</v>
      </c>
      <c r="C149" s="38"/>
      <c r="D149" s="39"/>
    </row>
    <row r="150" spans="1:4">
      <c r="A150" s="80"/>
      <c r="B150" s="8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243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1424073</v>
      </c>
      <c r="C7" s="26"/>
      <c r="D7" s="27"/>
    </row>
    <row r="8" spans="1:4">
      <c r="A8" s="21" t="s">
        <v>4</v>
      </c>
      <c r="B8" s="8">
        <v>1424073</v>
      </c>
      <c r="C8" s="3" t="s">
        <v>244</v>
      </c>
      <c r="D8" s="4" t="s">
        <v>245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4"/>
    </row>
    <row r="23" spans="1:4" hidden="1">
      <c r="A23" s="21"/>
      <c r="B23" s="8"/>
      <c r="C23" s="74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0</v>
      </c>
      <c r="C77" s="20"/>
      <c r="D77" s="22"/>
    </row>
    <row r="78" spans="1:4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 t="s">
        <v>242</v>
      </c>
    </row>
    <row r="81" spans="1:4" hidden="1">
      <c r="A81" s="21"/>
      <c r="B81" s="8"/>
      <c r="C81" s="29"/>
      <c r="D81" s="75" t="s">
        <v>242</v>
      </c>
    </row>
    <row r="82" spans="1:4" hidden="1">
      <c r="A82" s="21"/>
      <c r="B82" s="8"/>
      <c r="C82" s="29"/>
      <c r="D82" s="75" t="s">
        <v>242</v>
      </c>
    </row>
    <row r="83" spans="1:4" hidden="1">
      <c r="A83" s="21"/>
      <c r="B83" s="57"/>
      <c r="C83" s="29"/>
      <c r="D83" s="75" t="s">
        <v>242</v>
      </c>
    </row>
    <row r="84" spans="1:4" hidden="1">
      <c r="A84" s="21"/>
      <c r="B84" s="32"/>
      <c r="C84" s="29"/>
      <c r="D84" s="75" t="s">
        <v>242</v>
      </c>
    </row>
    <row r="85" spans="1:4" hidden="1">
      <c r="A85" s="21"/>
      <c r="B85" s="32"/>
      <c r="C85" s="29"/>
      <c r="D85" s="75" t="s">
        <v>242</v>
      </c>
    </row>
    <row r="86" spans="1:4" hidden="1">
      <c r="A86" s="21"/>
      <c r="B86" s="32"/>
      <c r="C86" s="29"/>
      <c r="D86" s="75" t="s">
        <v>242</v>
      </c>
    </row>
    <row r="87" spans="1:4" hidden="1">
      <c r="A87" s="21"/>
      <c r="B87" s="32"/>
      <c r="C87" s="29"/>
      <c r="D87" s="75" t="s">
        <v>242</v>
      </c>
    </row>
    <row r="88" spans="1:4" hidden="1">
      <c r="A88" s="21"/>
      <c r="B88" s="32"/>
      <c r="C88" s="29"/>
      <c r="D88" s="75" t="s">
        <v>242</v>
      </c>
    </row>
    <row r="89" spans="1:4" hidden="1">
      <c r="A89" s="21"/>
      <c r="B89" s="32"/>
      <c r="C89" s="29"/>
      <c r="D89" s="75" t="s">
        <v>242</v>
      </c>
    </row>
    <row r="90" spans="1:4" hidden="1">
      <c r="A90" s="21"/>
      <c r="B90" s="32"/>
      <c r="C90" s="29"/>
      <c r="D90" s="75" t="s">
        <v>242</v>
      </c>
    </row>
    <row r="91" spans="1:4" hidden="1">
      <c r="A91" s="19" t="s">
        <v>8</v>
      </c>
      <c r="B91" s="23"/>
      <c r="C91" s="20"/>
      <c r="D91" s="75" t="s">
        <v>242</v>
      </c>
    </row>
    <row r="92" spans="1:4" hidden="1">
      <c r="A92" s="21" t="s">
        <v>9</v>
      </c>
      <c r="B92" s="8"/>
      <c r="C92" s="29"/>
      <c r="D92" s="75" t="s">
        <v>242</v>
      </c>
    </row>
    <row r="93" spans="1:4" hidden="1">
      <c r="A93" s="21"/>
      <c r="B93" s="8"/>
      <c r="C93" s="6"/>
      <c r="D93" s="75" t="s">
        <v>242</v>
      </c>
    </row>
    <row r="94" spans="1:4" ht="51" hidden="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82"/>
      <c r="C140" s="30"/>
      <c r="D140" s="75" t="s">
        <v>242</v>
      </c>
    </row>
    <row r="141" spans="1:4" ht="15" hidden="1">
      <c r="A141" s="33"/>
      <c r="B141" s="82"/>
      <c r="C141" s="30"/>
      <c r="D141" s="75" t="s">
        <v>242</v>
      </c>
    </row>
    <row r="142" spans="1:4" ht="15" hidden="1">
      <c r="A142" s="33"/>
      <c r="B142" s="82"/>
      <c r="C142" s="30"/>
      <c r="D142" s="75" t="s">
        <v>242</v>
      </c>
    </row>
    <row r="143" spans="1:4" ht="15" hidden="1">
      <c r="A143" s="33"/>
      <c r="B143" s="82"/>
      <c r="C143" s="30"/>
      <c r="D143" s="75" t="s">
        <v>242</v>
      </c>
    </row>
    <row r="144" spans="1:4" ht="15" hidden="1">
      <c r="A144" s="33"/>
      <c r="B144" s="82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1424073</v>
      </c>
      <c r="C149" s="38"/>
      <c r="D149" s="39"/>
    </row>
    <row r="150" spans="1:4">
      <c r="A150" s="79"/>
      <c r="B150" s="7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D150" sqref="A1:D150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241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4"/>
    </row>
    <row r="23" spans="1:4" hidden="1">
      <c r="A23" s="21"/>
      <c r="B23" s="8"/>
      <c r="C23" s="74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141283000</v>
      </c>
      <c r="C77" s="20"/>
      <c r="D77" s="22"/>
    </row>
    <row r="78" spans="1:4">
      <c r="A78" s="21"/>
      <c r="B78" s="8">
        <v>18153000</v>
      </c>
      <c r="C78" s="29" t="s">
        <v>97</v>
      </c>
      <c r="D78" s="75" t="s">
        <v>242</v>
      </c>
    </row>
    <row r="79" spans="1:4">
      <c r="A79" s="21"/>
      <c r="B79" s="8">
        <v>123130000</v>
      </c>
      <c r="C79" s="29" t="s">
        <v>97</v>
      </c>
      <c r="D79" s="75" t="s">
        <v>242</v>
      </c>
    </row>
    <row r="80" spans="1:4">
      <c r="A80" s="21"/>
      <c r="B80" s="8"/>
      <c r="C80" s="29"/>
      <c r="D80" s="75" t="s">
        <v>242</v>
      </c>
    </row>
    <row r="81" spans="1:4">
      <c r="A81" s="21"/>
      <c r="B81" s="8"/>
      <c r="C81" s="29"/>
      <c r="D81" s="75" t="s">
        <v>242</v>
      </c>
    </row>
    <row r="82" spans="1:4">
      <c r="A82" s="21"/>
      <c r="B82" s="8"/>
      <c r="C82" s="29"/>
      <c r="D82" s="75" t="s">
        <v>242</v>
      </c>
    </row>
    <row r="83" spans="1:4">
      <c r="A83" s="21"/>
      <c r="B83" s="57"/>
      <c r="C83" s="29"/>
      <c r="D83" s="75" t="s">
        <v>242</v>
      </c>
    </row>
    <row r="84" spans="1:4">
      <c r="A84" s="21"/>
      <c r="B84" s="32"/>
      <c r="C84" s="29"/>
      <c r="D84" s="75" t="s">
        <v>242</v>
      </c>
    </row>
    <row r="85" spans="1:4">
      <c r="A85" s="21"/>
      <c r="B85" s="32"/>
      <c r="C85" s="29"/>
      <c r="D85" s="75" t="s">
        <v>242</v>
      </c>
    </row>
    <row r="86" spans="1:4">
      <c r="A86" s="21"/>
      <c r="B86" s="32"/>
      <c r="C86" s="29"/>
      <c r="D86" s="75" t="s">
        <v>242</v>
      </c>
    </row>
    <row r="87" spans="1:4">
      <c r="A87" s="21"/>
      <c r="B87" s="32"/>
      <c r="C87" s="29"/>
      <c r="D87" s="75" t="s">
        <v>242</v>
      </c>
    </row>
    <row r="88" spans="1:4">
      <c r="A88" s="21"/>
      <c r="B88" s="32"/>
      <c r="C88" s="29"/>
      <c r="D88" s="75" t="s">
        <v>242</v>
      </c>
    </row>
    <row r="89" spans="1:4">
      <c r="A89" s="21"/>
      <c r="B89" s="32"/>
      <c r="C89" s="29"/>
      <c r="D89" s="75" t="s">
        <v>242</v>
      </c>
    </row>
    <row r="90" spans="1:4">
      <c r="A90" s="21"/>
      <c r="B90" s="32"/>
      <c r="C90" s="29"/>
      <c r="D90" s="75" t="s">
        <v>242</v>
      </c>
    </row>
    <row r="91" spans="1:4">
      <c r="A91" s="19" t="s">
        <v>8</v>
      </c>
      <c r="B91" s="23"/>
      <c r="C91" s="20"/>
      <c r="D91" s="75" t="s">
        <v>242</v>
      </c>
    </row>
    <row r="92" spans="1:4">
      <c r="A92" s="21" t="s">
        <v>9</v>
      </c>
      <c r="B92" s="8"/>
      <c r="C92" s="29"/>
      <c r="D92" s="75" t="s">
        <v>242</v>
      </c>
    </row>
    <row r="93" spans="1:4">
      <c r="A93" s="21"/>
      <c r="B93" s="8"/>
      <c r="C93" s="6"/>
      <c r="D93" s="75" t="s">
        <v>242</v>
      </c>
    </row>
    <row r="94" spans="1:4" ht="51">
      <c r="A94" s="19" t="s">
        <v>10</v>
      </c>
      <c r="B94" s="23"/>
      <c r="C94" s="20"/>
      <c r="D94" s="75" t="s">
        <v>242</v>
      </c>
    </row>
    <row r="95" spans="1:4" hidden="1">
      <c r="A95" s="21"/>
      <c r="B95" s="8"/>
      <c r="C95" s="3"/>
      <c r="D95" s="75" t="s">
        <v>242</v>
      </c>
    </row>
    <row r="96" spans="1:4" hidden="1">
      <c r="A96" s="21"/>
      <c r="B96" s="8"/>
      <c r="C96" s="29"/>
      <c r="D96" s="75" t="s">
        <v>242</v>
      </c>
    </row>
    <row r="97" spans="1:4" hidden="1">
      <c r="A97" s="21"/>
      <c r="B97" s="8"/>
      <c r="C97" s="3"/>
      <c r="D97" s="75" t="s">
        <v>242</v>
      </c>
    </row>
    <row r="98" spans="1:4" hidden="1">
      <c r="A98" s="21"/>
      <c r="B98" s="8"/>
      <c r="C98" s="29"/>
      <c r="D98" s="75" t="s">
        <v>242</v>
      </c>
    </row>
    <row r="99" spans="1:4" hidden="1">
      <c r="A99" s="21"/>
      <c r="B99" s="8"/>
      <c r="C99" s="29"/>
      <c r="D99" s="75" t="s">
        <v>242</v>
      </c>
    </row>
    <row r="100" spans="1:4" hidden="1">
      <c r="A100" s="21"/>
      <c r="B100" s="8"/>
      <c r="C100" s="3"/>
      <c r="D100" s="75" t="s">
        <v>242</v>
      </c>
    </row>
    <row r="101" spans="1:4" hidden="1">
      <c r="A101" s="21"/>
      <c r="B101" s="8"/>
      <c r="C101" s="3"/>
      <c r="D101" s="75" t="s">
        <v>242</v>
      </c>
    </row>
    <row r="102" spans="1:4" hidden="1">
      <c r="A102" s="21"/>
      <c r="B102" s="8"/>
      <c r="C102" s="3"/>
      <c r="D102" s="75" t="s">
        <v>242</v>
      </c>
    </row>
    <row r="103" spans="1:4" hidden="1">
      <c r="A103" s="21"/>
      <c r="B103" s="8"/>
      <c r="C103" s="3"/>
      <c r="D103" s="75" t="s">
        <v>242</v>
      </c>
    </row>
    <row r="104" spans="1:4" hidden="1">
      <c r="A104" s="21"/>
      <c r="B104" s="8"/>
      <c r="C104" s="3"/>
      <c r="D104" s="75" t="s">
        <v>242</v>
      </c>
    </row>
    <row r="105" spans="1:4" ht="38.25" hidden="1">
      <c r="A105" s="19" t="s">
        <v>11</v>
      </c>
      <c r="B105" s="23"/>
      <c r="C105" s="20"/>
      <c r="D105" s="75" t="s">
        <v>242</v>
      </c>
    </row>
    <row r="106" spans="1:4" ht="25.5" hidden="1">
      <c r="A106" s="21" t="s">
        <v>12</v>
      </c>
      <c r="B106" s="23"/>
      <c r="C106" s="20"/>
      <c r="D106" s="75" t="s">
        <v>242</v>
      </c>
    </row>
    <row r="107" spans="1:4" hidden="1">
      <c r="A107" s="21" t="s">
        <v>27</v>
      </c>
      <c r="B107" s="8"/>
      <c r="C107" s="3"/>
      <c r="D107" s="75" t="s">
        <v>242</v>
      </c>
    </row>
    <row r="108" spans="1:4" hidden="1">
      <c r="A108" s="59"/>
      <c r="B108" s="8"/>
      <c r="C108" s="29"/>
      <c r="D108" s="75" t="s">
        <v>242</v>
      </c>
    </row>
    <row r="109" spans="1:4" hidden="1">
      <c r="A109" s="44"/>
      <c r="B109" s="8"/>
      <c r="C109" s="3"/>
      <c r="D109" s="75" t="s">
        <v>242</v>
      </c>
    </row>
    <row r="110" spans="1:4" hidden="1">
      <c r="A110" s="21"/>
      <c r="B110" s="8"/>
      <c r="C110" s="29"/>
      <c r="D110" s="75" t="s">
        <v>242</v>
      </c>
    </row>
    <row r="111" spans="1:4" hidden="1">
      <c r="A111" s="61"/>
      <c r="B111" s="8"/>
      <c r="C111" s="29"/>
      <c r="D111" s="75" t="s">
        <v>242</v>
      </c>
    </row>
    <row r="112" spans="1:4" hidden="1">
      <c r="A112" s="61"/>
      <c r="B112" s="46"/>
      <c r="C112" s="45"/>
      <c r="D112" s="75" t="s">
        <v>242</v>
      </c>
    </row>
    <row r="113" spans="1:4" hidden="1">
      <c r="A113" s="61"/>
      <c r="B113" s="46"/>
      <c r="C113" s="45"/>
      <c r="D113" s="75" t="s">
        <v>242</v>
      </c>
    </row>
    <row r="114" spans="1:4" hidden="1">
      <c r="A114" s="61"/>
      <c r="B114" s="46"/>
      <c r="C114" s="45"/>
      <c r="D114" s="75" t="s">
        <v>242</v>
      </c>
    </row>
    <row r="115" spans="1:4" hidden="1">
      <c r="A115" s="61"/>
      <c r="B115" s="46"/>
      <c r="C115" s="45"/>
      <c r="D115" s="75" t="s">
        <v>242</v>
      </c>
    </row>
    <row r="116" spans="1:4" hidden="1">
      <c r="A116" s="21"/>
      <c r="B116" s="46"/>
      <c r="C116" s="47"/>
      <c r="D116" s="75" t="s">
        <v>242</v>
      </c>
    </row>
    <row r="117" spans="1:4" hidden="1">
      <c r="A117" s="21"/>
      <c r="B117" s="46"/>
      <c r="C117" s="42"/>
      <c r="D117" s="75" t="s">
        <v>242</v>
      </c>
    </row>
    <row r="118" spans="1:4" hidden="1">
      <c r="A118" s="21"/>
      <c r="B118" s="48"/>
      <c r="C118" s="47"/>
      <c r="D118" s="75" t="s">
        <v>242</v>
      </c>
    </row>
    <row r="119" spans="1:4" hidden="1">
      <c r="A119" s="21"/>
      <c r="B119" s="49"/>
      <c r="C119" s="50"/>
      <c r="D119" s="75" t="s">
        <v>242</v>
      </c>
    </row>
    <row r="120" spans="1:4" hidden="1">
      <c r="A120" s="21"/>
      <c r="B120" s="51"/>
      <c r="C120" s="52"/>
      <c r="D120" s="75" t="s">
        <v>242</v>
      </c>
    </row>
    <row r="121" spans="1:4" hidden="1">
      <c r="A121" s="21"/>
      <c r="B121" s="51"/>
      <c r="C121" s="52"/>
      <c r="D121" s="75" t="s">
        <v>242</v>
      </c>
    </row>
    <row r="122" spans="1:4" hidden="1">
      <c r="A122" s="21"/>
      <c r="B122" s="51"/>
      <c r="C122" s="52"/>
      <c r="D122" s="75" t="s">
        <v>242</v>
      </c>
    </row>
    <row r="123" spans="1:4" hidden="1">
      <c r="A123" s="21"/>
      <c r="B123" s="51"/>
      <c r="C123" s="52"/>
      <c r="D123" s="75" t="s">
        <v>242</v>
      </c>
    </row>
    <row r="124" spans="1:4" hidden="1">
      <c r="A124" s="21"/>
      <c r="B124" s="51"/>
      <c r="C124" s="52"/>
      <c r="D124" s="75" t="s">
        <v>242</v>
      </c>
    </row>
    <row r="125" spans="1:4" hidden="1">
      <c r="A125" s="21"/>
      <c r="B125" s="51"/>
      <c r="C125" s="52"/>
      <c r="D125" s="75" t="s">
        <v>242</v>
      </c>
    </row>
    <row r="126" spans="1:4" hidden="1">
      <c r="A126" s="21"/>
      <c r="B126" s="51"/>
      <c r="C126" s="52"/>
      <c r="D126" s="75" t="s">
        <v>242</v>
      </c>
    </row>
    <row r="127" spans="1:4" hidden="1">
      <c r="A127" s="21"/>
      <c r="B127" s="51"/>
      <c r="C127" s="52"/>
      <c r="D127" s="75" t="s">
        <v>242</v>
      </c>
    </row>
    <row r="128" spans="1:4" hidden="1">
      <c r="A128" s="21"/>
      <c r="B128" s="51"/>
      <c r="C128" s="52"/>
      <c r="D128" s="75" t="s">
        <v>242</v>
      </c>
    </row>
    <row r="129" spans="1:4" hidden="1">
      <c r="A129" s="21"/>
      <c r="B129" s="51"/>
      <c r="C129" s="52"/>
      <c r="D129" s="75" t="s">
        <v>242</v>
      </c>
    </row>
    <row r="130" spans="1:4" hidden="1">
      <c r="A130" s="21"/>
      <c r="B130" s="51"/>
      <c r="C130" s="52"/>
      <c r="D130" s="75" t="s">
        <v>242</v>
      </c>
    </row>
    <row r="131" spans="1:4" hidden="1">
      <c r="A131" s="21"/>
      <c r="B131" s="51"/>
      <c r="C131" s="30"/>
      <c r="D131" s="75" t="s">
        <v>242</v>
      </c>
    </row>
    <row r="132" spans="1:4" hidden="1">
      <c r="A132" s="21"/>
      <c r="B132" s="51"/>
      <c r="C132" s="30"/>
      <c r="D132" s="75" t="s">
        <v>242</v>
      </c>
    </row>
    <row r="133" spans="1:4" hidden="1">
      <c r="A133" s="21"/>
      <c r="B133" s="51"/>
      <c r="C133" s="30"/>
      <c r="D133" s="75" t="s">
        <v>242</v>
      </c>
    </row>
    <row r="134" spans="1:4" hidden="1">
      <c r="A134" s="21"/>
      <c r="B134" s="51"/>
      <c r="C134" s="30"/>
      <c r="D134" s="75" t="s">
        <v>242</v>
      </c>
    </row>
    <row r="135" spans="1:4" hidden="1">
      <c r="A135" s="21"/>
      <c r="B135" s="51"/>
      <c r="C135" s="30"/>
      <c r="D135" s="75" t="s">
        <v>242</v>
      </c>
    </row>
    <row r="136" spans="1:4" hidden="1">
      <c r="A136" s="21"/>
      <c r="B136" s="51"/>
      <c r="C136" s="30"/>
      <c r="D136" s="75" t="s">
        <v>242</v>
      </c>
    </row>
    <row r="137" spans="1:4" hidden="1">
      <c r="A137" s="21"/>
      <c r="B137" s="51"/>
      <c r="C137" s="30"/>
      <c r="D137" s="75" t="s">
        <v>242</v>
      </c>
    </row>
    <row r="138" spans="1:4" hidden="1">
      <c r="A138" s="21"/>
      <c r="B138" s="51"/>
      <c r="C138" s="30"/>
      <c r="D138" s="75" t="s">
        <v>242</v>
      </c>
    </row>
    <row r="139" spans="1:4" hidden="1">
      <c r="A139" s="53"/>
      <c r="B139" s="43"/>
      <c r="C139" s="54"/>
      <c r="D139" s="75" t="s">
        <v>242</v>
      </c>
    </row>
    <row r="140" spans="1:4" ht="15" hidden="1">
      <c r="A140" s="33"/>
      <c r="B140" s="41"/>
      <c r="C140" s="30"/>
      <c r="D140" s="75" t="s">
        <v>242</v>
      </c>
    </row>
    <row r="141" spans="1:4" ht="15" hidden="1">
      <c r="A141" s="33"/>
      <c r="B141" s="41"/>
      <c r="C141" s="30"/>
      <c r="D141" s="75" t="s">
        <v>242</v>
      </c>
    </row>
    <row r="142" spans="1:4" ht="15" hidden="1">
      <c r="A142" s="33"/>
      <c r="B142" s="41"/>
      <c r="C142" s="30"/>
      <c r="D142" s="75" t="s">
        <v>242</v>
      </c>
    </row>
    <row r="143" spans="1:4" ht="15" hidden="1">
      <c r="A143" s="33"/>
      <c r="B143" s="41"/>
      <c r="C143" s="30"/>
      <c r="D143" s="75" t="s">
        <v>242</v>
      </c>
    </row>
    <row r="144" spans="1:4" ht="15" hidden="1">
      <c r="A144" s="33"/>
      <c r="B144" s="41"/>
      <c r="C144" s="30"/>
      <c r="D144" s="75" t="s">
        <v>242</v>
      </c>
    </row>
    <row r="145" spans="1:4">
      <c r="A145" s="21" t="s">
        <v>13</v>
      </c>
      <c r="B145" s="8"/>
      <c r="C145" s="3"/>
      <c r="D145" s="75" t="s">
        <v>242</v>
      </c>
    </row>
    <row r="146" spans="1:4">
      <c r="A146" s="21"/>
      <c r="B146" s="8"/>
      <c r="C146" s="3"/>
      <c r="D146" s="75" t="s">
        <v>242</v>
      </c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141283000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D150" sqref="A1:D150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238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1864.02</v>
      </c>
      <c r="C13" s="20"/>
      <c r="D13" s="55"/>
    </row>
    <row r="14" spans="1:4">
      <c r="A14" s="21" t="s">
        <v>21</v>
      </c>
      <c r="B14" s="8">
        <v>993.14</v>
      </c>
      <c r="C14" s="74" t="s">
        <v>110</v>
      </c>
      <c r="D14" s="58" t="s">
        <v>239</v>
      </c>
    </row>
    <row r="15" spans="1:4" ht="13.5" thickBot="1">
      <c r="A15" s="21"/>
      <c r="B15" s="8">
        <v>870.88</v>
      </c>
      <c r="C15" s="74" t="s">
        <v>35</v>
      </c>
      <c r="D15" s="58" t="s">
        <v>240</v>
      </c>
    </row>
    <row r="16" spans="1:4" hidden="1">
      <c r="A16" s="21"/>
      <c r="B16" s="8"/>
      <c r="C16" s="74"/>
      <c r="D16" s="58"/>
    </row>
    <row r="17" spans="1:4" hidden="1">
      <c r="A17" s="21"/>
      <c r="B17" s="8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4"/>
    </row>
    <row r="23" spans="1:4" hidden="1">
      <c r="A23" s="21"/>
      <c r="B23" s="8"/>
      <c r="C23" s="74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/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/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/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/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1864.02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223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26175.52</v>
      </c>
      <c r="C13" s="20"/>
      <c r="D13" s="55"/>
    </row>
    <row r="14" spans="1:4">
      <c r="A14" s="21" t="s">
        <v>21</v>
      </c>
      <c r="B14" s="8">
        <v>203.76</v>
      </c>
      <c r="C14" s="74" t="s">
        <v>122</v>
      </c>
      <c r="D14" s="58" t="s">
        <v>224</v>
      </c>
    </row>
    <row r="15" spans="1:4">
      <c r="A15" s="21"/>
      <c r="B15" s="8">
        <v>1071.69</v>
      </c>
      <c r="C15" s="74" t="s">
        <v>122</v>
      </c>
      <c r="D15" s="58" t="s">
        <v>225</v>
      </c>
    </row>
    <row r="16" spans="1:4">
      <c r="A16" s="21"/>
      <c r="B16" s="8">
        <v>2763.76</v>
      </c>
      <c r="C16" s="74" t="s">
        <v>124</v>
      </c>
      <c r="D16" s="58" t="s">
        <v>226</v>
      </c>
    </row>
    <row r="17" spans="1:4">
      <c r="A17" s="21"/>
      <c r="B17" s="8">
        <v>571.20000000000005</v>
      </c>
      <c r="C17" s="74" t="s">
        <v>126</v>
      </c>
      <c r="D17" s="58" t="s">
        <v>227</v>
      </c>
    </row>
    <row r="18" spans="1:4">
      <c r="A18" s="21"/>
      <c r="B18" s="8">
        <v>4165</v>
      </c>
      <c r="C18" s="74" t="s">
        <v>126</v>
      </c>
      <c r="D18" s="58" t="s">
        <v>228</v>
      </c>
    </row>
    <row r="19" spans="1:4">
      <c r="A19" s="21"/>
      <c r="B19" s="8">
        <v>1309</v>
      </c>
      <c r="C19" s="74" t="s">
        <v>229</v>
      </c>
      <c r="D19" s="58" t="s">
        <v>230</v>
      </c>
    </row>
    <row r="20" spans="1:4">
      <c r="A20" s="21"/>
      <c r="B20" s="8">
        <v>1699.32</v>
      </c>
      <c r="C20" s="74" t="s">
        <v>32</v>
      </c>
      <c r="D20" s="58" t="s">
        <v>231</v>
      </c>
    </row>
    <row r="21" spans="1:4">
      <c r="A21" s="21"/>
      <c r="B21" s="8">
        <v>9833.1</v>
      </c>
      <c r="C21" s="74" t="s">
        <v>232</v>
      </c>
      <c r="D21" s="58" t="s">
        <v>233</v>
      </c>
    </row>
    <row r="22" spans="1:4">
      <c r="A22" s="21"/>
      <c r="B22" s="8">
        <v>2370.8200000000002</v>
      </c>
      <c r="C22" s="74" t="s">
        <v>234</v>
      </c>
      <c r="D22" s="4" t="s">
        <v>235</v>
      </c>
    </row>
    <row r="23" spans="1:4" ht="13.5" thickBot="1">
      <c r="A23" s="21"/>
      <c r="B23" s="8">
        <v>2187.87</v>
      </c>
      <c r="C23" s="74" t="s">
        <v>236</v>
      </c>
      <c r="D23" s="4" t="s">
        <v>237</v>
      </c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/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/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/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/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26175.52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217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3276977.93</v>
      </c>
      <c r="C13" s="20"/>
      <c r="D13" s="55"/>
    </row>
    <row r="14" spans="1:4">
      <c r="A14" s="21" t="s">
        <v>21</v>
      </c>
      <c r="B14" s="8">
        <v>8113</v>
      </c>
      <c r="C14" s="74" t="s">
        <v>117</v>
      </c>
      <c r="D14" s="58" t="s">
        <v>105</v>
      </c>
    </row>
    <row r="15" spans="1:4">
      <c r="A15" s="21"/>
      <c r="B15" s="8">
        <v>43892.43</v>
      </c>
      <c r="C15" s="74" t="s">
        <v>218</v>
      </c>
      <c r="D15" s="58" t="s">
        <v>219</v>
      </c>
    </row>
    <row r="16" spans="1:4">
      <c r="A16" s="21"/>
      <c r="B16" s="8">
        <v>3147920</v>
      </c>
      <c r="C16" s="74" t="s">
        <v>220</v>
      </c>
      <c r="D16" s="58" t="s">
        <v>221</v>
      </c>
    </row>
    <row r="17" spans="1:4">
      <c r="A17" s="21"/>
      <c r="B17" s="8"/>
      <c r="C17" s="74" t="s">
        <v>220</v>
      </c>
      <c r="D17" s="58"/>
    </row>
    <row r="18" spans="1:4">
      <c r="A18" s="21"/>
      <c r="B18" s="8"/>
      <c r="C18" s="74" t="s">
        <v>220</v>
      </c>
      <c r="D18" s="58"/>
    </row>
    <row r="19" spans="1:4">
      <c r="A19" s="21"/>
      <c r="B19" s="8"/>
      <c r="C19" s="74" t="s">
        <v>220</v>
      </c>
      <c r="D19" s="58"/>
    </row>
    <row r="20" spans="1:4">
      <c r="A20" s="21"/>
      <c r="B20" s="8"/>
      <c r="C20" s="74" t="s">
        <v>220</v>
      </c>
      <c r="D20" s="58"/>
    </row>
    <row r="21" spans="1:4">
      <c r="A21" s="21"/>
      <c r="B21" s="8"/>
      <c r="C21" s="74" t="s">
        <v>220</v>
      </c>
      <c r="D21" s="58"/>
    </row>
    <row r="22" spans="1:4">
      <c r="A22" s="21"/>
      <c r="B22" s="8"/>
      <c r="C22" s="74" t="s">
        <v>220</v>
      </c>
      <c r="D22" s="4"/>
    </row>
    <row r="23" spans="1:4">
      <c r="A23" s="21"/>
      <c r="B23" s="8">
        <v>77052.5</v>
      </c>
      <c r="C23" s="74" t="s">
        <v>220</v>
      </c>
      <c r="D23" s="4" t="s">
        <v>222</v>
      </c>
    </row>
    <row r="24" spans="1:4" ht="13.5" thickBot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/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/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/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/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3276977.93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214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4500</v>
      </c>
      <c r="C13" s="20"/>
      <c r="D13" s="55"/>
    </row>
    <row r="14" spans="1:4">
      <c r="A14" s="21" t="s">
        <v>21</v>
      </c>
      <c r="B14" s="8">
        <v>3000</v>
      </c>
      <c r="C14" s="74" t="s">
        <v>215</v>
      </c>
      <c r="D14" s="58" t="s">
        <v>216</v>
      </c>
    </row>
    <row r="15" spans="1:4" ht="13.5" thickBot="1">
      <c r="A15" s="21"/>
      <c r="B15" s="8">
        <v>1500</v>
      </c>
      <c r="C15" s="74" t="s">
        <v>152</v>
      </c>
      <c r="D15" s="58" t="s">
        <v>216</v>
      </c>
    </row>
    <row r="16" spans="1:4" hidden="1">
      <c r="A16" s="21"/>
      <c r="B16" s="8"/>
      <c r="C16" s="74"/>
      <c r="D16" s="58"/>
    </row>
    <row r="17" spans="1:4" hidden="1">
      <c r="A17" s="21"/>
      <c r="B17" s="8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>
      <c r="A91" s="19" t="s">
        <v>8</v>
      </c>
      <c r="B91" s="23"/>
      <c r="C91" s="20"/>
      <c r="D91" s="22"/>
    </row>
    <row r="92" spans="1:4">
      <c r="A92" s="21" t="s">
        <v>9</v>
      </c>
      <c r="B92" s="8"/>
      <c r="C92" s="29"/>
      <c r="D92" s="40"/>
    </row>
    <row r="93" spans="1:4">
      <c r="A93" s="21"/>
      <c r="B93" s="8"/>
      <c r="C93" s="6"/>
      <c r="D93" s="9"/>
    </row>
    <row r="94" spans="1:4" ht="51">
      <c r="A94" s="19" t="s">
        <v>10</v>
      </c>
      <c r="B94" s="23"/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>
      <c r="A105" s="19" t="s">
        <v>11</v>
      </c>
      <c r="B105" s="23"/>
      <c r="C105" s="20"/>
      <c r="D105" s="22"/>
    </row>
    <row r="106" spans="1:4" ht="25.5">
      <c r="A106" s="21" t="s">
        <v>12</v>
      </c>
      <c r="B106" s="23"/>
      <c r="C106" s="20"/>
      <c r="D106" s="22"/>
    </row>
    <row r="107" spans="1:4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/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4500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211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215.25</v>
      </c>
      <c r="C13" s="20"/>
      <c r="D13" s="55"/>
    </row>
    <row r="14" spans="1:4">
      <c r="A14" s="21" t="s">
        <v>21</v>
      </c>
      <c r="B14" s="8">
        <v>115.25</v>
      </c>
      <c r="C14" s="74" t="s">
        <v>152</v>
      </c>
      <c r="D14" s="58" t="s">
        <v>212</v>
      </c>
    </row>
    <row r="15" spans="1:4" ht="13.5" thickBot="1">
      <c r="A15" s="21"/>
      <c r="B15" s="8">
        <v>100</v>
      </c>
      <c r="C15" s="74" t="s">
        <v>181</v>
      </c>
      <c r="D15" s="58" t="s">
        <v>213</v>
      </c>
    </row>
    <row r="16" spans="1:4" hidden="1">
      <c r="A16" s="21"/>
      <c r="B16" s="8"/>
      <c r="C16" s="74"/>
      <c r="D16" s="58"/>
    </row>
    <row r="17" spans="1:4" hidden="1">
      <c r="A17" s="21"/>
      <c r="B17" s="8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0</v>
      </c>
      <c r="C77" s="20"/>
      <c r="D77" s="22"/>
    </row>
    <row r="78" spans="1:4">
      <c r="A78" s="21"/>
      <c r="B78" s="8"/>
      <c r="C78" s="29"/>
      <c r="D78" s="75"/>
    </row>
    <row r="79" spans="1:4">
      <c r="A79" s="21"/>
      <c r="B79" s="8"/>
      <c r="C79" s="29"/>
      <c r="D79" s="75"/>
    </row>
    <row r="80" spans="1:4">
      <c r="A80" s="21"/>
      <c r="B80" s="8"/>
      <c r="C80" s="29"/>
      <c r="D80" s="75"/>
    </row>
    <row r="81" spans="1:4">
      <c r="A81" s="21"/>
      <c r="B81" s="8"/>
      <c r="C81" s="29"/>
      <c r="D81" s="75"/>
    </row>
    <row r="82" spans="1:4">
      <c r="A82" s="21"/>
      <c r="B82" s="8"/>
      <c r="C82" s="29"/>
      <c r="D82" s="75"/>
    </row>
    <row r="83" spans="1:4">
      <c r="A83" s="21"/>
      <c r="B83" s="57"/>
      <c r="C83" s="29"/>
      <c r="D83" s="75"/>
    </row>
    <row r="84" spans="1:4">
      <c r="A84" s="21"/>
      <c r="B84" s="32"/>
      <c r="C84" s="29"/>
      <c r="D84" s="40"/>
    </row>
    <row r="85" spans="1:4">
      <c r="A85" s="21"/>
      <c r="B85" s="32"/>
      <c r="C85" s="29"/>
      <c r="D85" s="40"/>
    </row>
    <row r="86" spans="1:4">
      <c r="A86" s="21"/>
      <c r="B86" s="32"/>
      <c r="C86" s="29"/>
      <c r="D86" s="40"/>
    </row>
    <row r="87" spans="1:4">
      <c r="A87" s="21"/>
      <c r="B87" s="32"/>
      <c r="C87" s="29"/>
      <c r="D87" s="40"/>
    </row>
    <row r="88" spans="1:4">
      <c r="A88" s="21"/>
      <c r="B88" s="32"/>
      <c r="C88" s="29"/>
      <c r="D88" s="40"/>
    </row>
    <row r="89" spans="1:4">
      <c r="A89" s="21"/>
      <c r="B89" s="32"/>
      <c r="C89" s="29"/>
      <c r="D89" s="58"/>
    </row>
    <row r="90" spans="1:4">
      <c r="A90" s="21"/>
      <c r="B90" s="32"/>
      <c r="C90" s="29"/>
      <c r="D90" s="58"/>
    </row>
    <row r="91" spans="1:4">
      <c r="A91" s="19" t="s">
        <v>8</v>
      </c>
      <c r="B91" s="23"/>
      <c r="C91" s="20"/>
      <c r="D91" s="22"/>
    </row>
    <row r="92" spans="1:4">
      <c r="A92" s="21" t="s">
        <v>9</v>
      </c>
      <c r="B92" s="8"/>
      <c r="C92" s="29"/>
      <c r="D92" s="40"/>
    </row>
    <row r="93" spans="1:4">
      <c r="A93" s="21"/>
      <c r="B93" s="8"/>
      <c r="C93" s="6"/>
      <c r="D93" s="9"/>
    </row>
    <row r="94" spans="1:4" ht="51">
      <c r="A94" s="19" t="s">
        <v>10</v>
      </c>
      <c r="B94" s="23"/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/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/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215.25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207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30395.43</v>
      </c>
      <c r="C13" s="20"/>
      <c r="D13" s="55"/>
    </row>
    <row r="14" spans="1:4">
      <c r="A14" s="21" t="s">
        <v>21</v>
      </c>
      <c r="B14" s="8">
        <v>6569.25</v>
      </c>
      <c r="C14" s="74" t="s">
        <v>208</v>
      </c>
      <c r="D14" s="58" t="s">
        <v>202</v>
      </c>
    </row>
    <row r="15" spans="1:4">
      <c r="A15" s="21"/>
      <c r="B15" s="8">
        <v>23826.18</v>
      </c>
      <c r="C15" s="74" t="s">
        <v>209</v>
      </c>
      <c r="D15" s="58" t="s">
        <v>210</v>
      </c>
    </row>
    <row r="16" spans="1:4" hidden="1">
      <c r="A16" s="21"/>
      <c r="B16" s="8"/>
      <c r="C16" s="74"/>
      <c r="D16" s="58"/>
    </row>
    <row r="17" spans="1:4" hidden="1">
      <c r="A17" s="21"/>
      <c r="B17" s="8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 hidden="1">
      <c r="A77" s="19" t="s">
        <v>7</v>
      </c>
      <c r="B77" s="25">
        <f>SUM(B78:B82)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/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/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/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/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30395.43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3.5703125" customWidth="1"/>
    <col min="2" max="2" width="16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1216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 ht="25.5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SUM(B14:B28)</f>
        <v>397915.42</v>
      </c>
      <c r="C13" s="20"/>
      <c r="D13" s="55"/>
    </row>
    <row r="14" spans="1:4">
      <c r="A14" s="21" t="s">
        <v>21</v>
      </c>
      <c r="B14" s="8">
        <f>718.91+417.68+1715.92+656.72+561.57+447.8+664.54+790.01+1460+338.74+194.76+200.25+627.57+750+622+396.16+329.08</f>
        <v>10891.710000000001</v>
      </c>
      <c r="C14" s="74" t="s">
        <v>1204</v>
      </c>
      <c r="D14" s="58" t="s">
        <v>1150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v>386980.05</v>
      </c>
      <c r="C19" s="74" t="s">
        <v>1217</v>
      </c>
      <c r="D19" s="58" t="s">
        <v>1218</v>
      </c>
    </row>
    <row r="20" spans="1:4">
      <c r="A20" s="21"/>
      <c r="B20" s="8">
        <v>20.66</v>
      </c>
      <c r="C20" s="74" t="s">
        <v>180</v>
      </c>
      <c r="D20" s="58" t="s">
        <v>1219</v>
      </c>
    </row>
    <row r="21" spans="1:4">
      <c r="A21" s="21"/>
      <c r="B21" s="8">
        <v>23</v>
      </c>
      <c r="C21" s="74" t="s">
        <v>180</v>
      </c>
      <c r="D21" s="58" t="s">
        <v>1220</v>
      </c>
    </row>
    <row r="22" spans="1:4" ht="13.5" thickBot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53436000</v>
      </c>
      <c r="C77" s="20"/>
      <c r="D77" s="22"/>
    </row>
    <row r="78" spans="1:4">
      <c r="A78" s="21"/>
      <c r="B78" s="8">
        <v>46093000</v>
      </c>
      <c r="C78" s="29" t="s">
        <v>92</v>
      </c>
      <c r="D78" s="75" t="s">
        <v>1162</v>
      </c>
    </row>
    <row r="79" spans="1:4">
      <c r="A79" s="21"/>
      <c r="B79" s="8"/>
      <c r="C79" s="29"/>
      <c r="D79" s="75"/>
    </row>
    <row r="80" spans="1:4">
      <c r="A80" s="21"/>
      <c r="B80" s="8"/>
      <c r="C80" s="29"/>
      <c r="D80" s="75"/>
    </row>
    <row r="81" spans="1:4">
      <c r="A81" s="21"/>
      <c r="B81" s="8"/>
      <c r="C81" s="29"/>
      <c r="D81" s="75"/>
    </row>
    <row r="82" spans="1:4">
      <c r="A82" s="21"/>
      <c r="B82" s="8">
        <v>57000</v>
      </c>
      <c r="C82" s="29" t="s">
        <v>1200</v>
      </c>
      <c r="D82" s="75" t="s">
        <v>1162</v>
      </c>
    </row>
    <row r="83" spans="1:4">
      <c r="A83" s="21"/>
      <c r="B83" s="57">
        <v>7286000</v>
      </c>
      <c r="C83" s="29" t="s">
        <v>1200</v>
      </c>
      <c r="D83" s="75" t="s">
        <v>1162</v>
      </c>
    </row>
    <row r="84" spans="1:4">
      <c r="A84" s="21"/>
      <c r="B84" s="32"/>
      <c r="C84" s="29" t="s">
        <v>92</v>
      </c>
      <c r="D84" s="75"/>
    </row>
    <row r="85" spans="1:4">
      <c r="A85" s="21"/>
      <c r="B85" s="32"/>
      <c r="C85" s="29" t="s">
        <v>92</v>
      </c>
      <c r="D85" s="75"/>
    </row>
    <row r="86" spans="1:4">
      <c r="A86" s="21"/>
      <c r="B86" s="32"/>
      <c r="C86" s="29" t="s">
        <v>92</v>
      </c>
      <c r="D86" s="75"/>
    </row>
    <row r="87" spans="1:4">
      <c r="A87" s="21"/>
      <c r="B87" s="32"/>
      <c r="C87" s="29" t="s">
        <v>92</v>
      </c>
      <c r="D87" s="75"/>
    </row>
    <row r="88" spans="1:4">
      <c r="A88" s="21"/>
      <c r="B88" s="32"/>
      <c r="C88" s="29" t="s">
        <v>92</v>
      </c>
      <c r="D88" s="75"/>
    </row>
    <row r="89" spans="1:4">
      <c r="A89" s="21"/>
      <c r="B89" s="32"/>
      <c r="C89" s="29" t="s">
        <v>92</v>
      </c>
      <c r="D89" s="75"/>
    </row>
    <row r="90" spans="1:4">
      <c r="A90" s="21"/>
      <c r="B90" s="32"/>
      <c r="C90" s="29" t="s">
        <v>92</v>
      </c>
      <c r="D90" s="75"/>
    </row>
    <row r="91" spans="1:4">
      <c r="A91" s="19" t="s">
        <v>8</v>
      </c>
      <c r="B91" s="23"/>
      <c r="C91" s="29" t="s">
        <v>92</v>
      </c>
      <c r="D91" s="75"/>
    </row>
    <row r="92" spans="1:4">
      <c r="A92" s="21" t="s">
        <v>9</v>
      </c>
      <c r="B92" s="8"/>
      <c r="C92" s="29" t="s">
        <v>92</v>
      </c>
      <c r="D92" s="75"/>
    </row>
    <row r="93" spans="1:4">
      <c r="A93" s="21"/>
      <c r="B93" s="8"/>
      <c r="C93" s="29" t="s">
        <v>92</v>
      </c>
      <c r="D93" s="75"/>
    </row>
    <row r="94" spans="1:4" ht="51">
      <c r="A94" s="19" t="s">
        <v>10</v>
      </c>
      <c r="B94" s="23"/>
      <c r="C94" s="29" t="s">
        <v>92</v>
      </c>
      <c r="D94" s="75"/>
    </row>
    <row r="95" spans="1:4" hidden="1">
      <c r="A95" s="21"/>
      <c r="B95" s="8"/>
      <c r="C95" s="29" t="s">
        <v>92</v>
      </c>
      <c r="D95" s="75"/>
    </row>
    <row r="96" spans="1:4" hidden="1">
      <c r="A96" s="21"/>
      <c r="B96" s="8"/>
      <c r="C96" s="29" t="s">
        <v>92</v>
      </c>
      <c r="D96" s="75"/>
    </row>
    <row r="97" spans="1:4" hidden="1">
      <c r="A97" s="21"/>
      <c r="B97" s="8"/>
      <c r="C97" s="29" t="s">
        <v>92</v>
      </c>
      <c r="D97" s="75"/>
    </row>
    <row r="98" spans="1:4" hidden="1">
      <c r="A98" s="21"/>
      <c r="B98" s="8"/>
      <c r="C98" s="29" t="s">
        <v>92</v>
      </c>
      <c r="D98" s="75"/>
    </row>
    <row r="99" spans="1:4" hidden="1">
      <c r="A99" s="21"/>
      <c r="B99" s="8"/>
      <c r="C99" s="29" t="s">
        <v>92</v>
      </c>
      <c r="D99" s="75"/>
    </row>
    <row r="100" spans="1:4" hidden="1">
      <c r="A100" s="21"/>
      <c r="B100" s="8"/>
      <c r="C100" s="29" t="s">
        <v>92</v>
      </c>
      <c r="D100" s="75"/>
    </row>
    <row r="101" spans="1:4" hidden="1">
      <c r="A101" s="21"/>
      <c r="B101" s="8"/>
      <c r="C101" s="29" t="s">
        <v>92</v>
      </c>
      <c r="D101" s="75"/>
    </row>
    <row r="102" spans="1:4" hidden="1">
      <c r="A102" s="21"/>
      <c r="B102" s="8"/>
      <c r="C102" s="29" t="s">
        <v>92</v>
      </c>
      <c r="D102" s="75"/>
    </row>
    <row r="103" spans="1:4" hidden="1">
      <c r="A103" s="21"/>
      <c r="B103" s="8"/>
      <c r="C103" s="29" t="s">
        <v>92</v>
      </c>
      <c r="D103" s="75"/>
    </row>
    <row r="104" spans="1:4" hidden="1">
      <c r="A104" s="21"/>
      <c r="B104" s="8"/>
      <c r="C104" s="29" t="s">
        <v>92</v>
      </c>
      <c r="D104" s="75"/>
    </row>
    <row r="105" spans="1:4" ht="38.25" hidden="1">
      <c r="A105" s="19" t="s">
        <v>11</v>
      </c>
      <c r="B105" s="23"/>
      <c r="C105" s="29" t="s">
        <v>92</v>
      </c>
      <c r="D105" s="75"/>
    </row>
    <row r="106" spans="1:4" ht="38.25" hidden="1">
      <c r="A106" s="21" t="s">
        <v>12</v>
      </c>
      <c r="B106" s="23"/>
      <c r="C106" s="29" t="s">
        <v>92</v>
      </c>
      <c r="D106" s="75"/>
    </row>
    <row r="107" spans="1:4" hidden="1">
      <c r="A107" s="21" t="s">
        <v>27</v>
      </c>
      <c r="B107" s="8"/>
      <c r="C107" s="29" t="s">
        <v>92</v>
      </c>
      <c r="D107" s="75"/>
    </row>
    <row r="108" spans="1:4" hidden="1">
      <c r="A108" s="59"/>
      <c r="B108" s="8"/>
      <c r="C108" s="29" t="s">
        <v>92</v>
      </c>
      <c r="D108" s="75"/>
    </row>
    <row r="109" spans="1:4" hidden="1">
      <c r="A109" s="44"/>
      <c r="B109" s="8"/>
      <c r="C109" s="29" t="s">
        <v>92</v>
      </c>
      <c r="D109" s="75"/>
    </row>
    <row r="110" spans="1:4" hidden="1">
      <c r="A110" s="21"/>
      <c r="B110" s="8"/>
      <c r="C110" s="29" t="s">
        <v>92</v>
      </c>
      <c r="D110" s="75"/>
    </row>
    <row r="111" spans="1:4" hidden="1">
      <c r="A111" s="61"/>
      <c r="B111" s="8"/>
      <c r="C111" s="29" t="s">
        <v>92</v>
      </c>
      <c r="D111" s="75"/>
    </row>
    <row r="112" spans="1:4" hidden="1">
      <c r="A112" s="61"/>
      <c r="B112" s="46"/>
      <c r="C112" s="29" t="s">
        <v>92</v>
      </c>
      <c r="D112" s="75"/>
    </row>
    <row r="113" spans="1:4" hidden="1">
      <c r="A113" s="61"/>
      <c r="B113" s="46"/>
      <c r="C113" s="29" t="s">
        <v>92</v>
      </c>
      <c r="D113" s="75"/>
    </row>
    <row r="114" spans="1:4" hidden="1">
      <c r="A114" s="61"/>
      <c r="B114" s="46"/>
      <c r="C114" s="29" t="s">
        <v>92</v>
      </c>
      <c r="D114" s="75"/>
    </row>
    <row r="115" spans="1:4" hidden="1">
      <c r="A115" s="61"/>
      <c r="B115" s="46"/>
      <c r="C115" s="29" t="s">
        <v>92</v>
      </c>
      <c r="D115" s="75"/>
    </row>
    <row r="116" spans="1:4" hidden="1">
      <c r="A116" s="21"/>
      <c r="B116" s="46"/>
      <c r="C116" s="29" t="s">
        <v>92</v>
      </c>
      <c r="D116" s="75"/>
    </row>
    <row r="117" spans="1:4" hidden="1">
      <c r="A117" s="21"/>
      <c r="B117" s="46"/>
      <c r="C117" s="29" t="s">
        <v>92</v>
      </c>
      <c r="D117" s="75"/>
    </row>
    <row r="118" spans="1:4" hidden="1">
      <c r="A118" s="21"/>
      <c r="B118" s="48"/>
      <c r="C118" s="29" t="s">
        <v>92</v>
      </c>
      <c r="D118" s="75"/>
    </row>
    <row r="119" spans="1:4" hidden="1">
      <c r="A119" s="21"/>
      <c r="B119" s="49"/>
      <c r="C119" s="29" t="s">
        <v>92</v>
      </c>
      <c r="D119" s="75"/>
    </row>
    <row r="120" spans="1:4" hidden="1">
      <c r="A120" s="21"/>
      <c r="B120" s="51"/>
      <c r="C120" s="29" t="s">
        <v>92</v>
      </c>
      <c r="D120" s="75"/>
    </row>
    <row r="121" spans="1:4" hidden="1">
      <c r="A121" s="21"/>
      <c r="B121" s="51"/>
      <c r="C121" s="29" t="s">
        <v>92</v>
      </c>
      <c r="D121" s="75"/>
    </row>
    <row r="122" spans="1:4" hidden="1">
      <c r="A122" s="21"/>
      <c r="B122" s="51"/>
      <c r="C122" s="29" t="s">
        <v>92</v>
      </c>
      <c r="D122" s="75"/>
    </row>
    <row r="123" spans="1:4" hidden="1">
      <c r="A123" s="21"/>
      <c r="B123" s="51"/>
      <c r="C123" s="29" t="s">
        <v>92</v>
      </c>
      <c r="D123" s="75"/>
    </row>
    <row r="124" spans="1:4" hidden="1">
      <c r="A124" s="21"/>
      <c r="B124" s="51"/>
      <c r="C124" s="29" t="s">
        <v>92</v>
      </c>
      <c r="D124" s="75"/>
    </row>
    <row r="125" spans="1:4" hidden="1">
      <c r="A125" s="21"/>
      <c r="B125" s="51"/>
      <c r="C125" s="29" t="s">
        <v>92</v>
      </c>
      <c r="D125" s="75"/>
    </row>
    <row r="126" spans="1:4" hidden="1">
      <c r="A126" s="21"/>
      <c r="B126" s="51"/>
      <c r="C126" s="29" t="s">
        <v>92</v>
      </c>
      <c r="D126" s="75"/>
    </row>
    <row r="127" spans="1:4" hidden="1">
      <c r="A127" s="21"/>
      <c r="B127" s="51"/>
      <c r="C127" s="29" t="s">
        <v>92</v>
      </c>
      <c r="D127" s="75"/>
    </row>
    <row r="128" spans="1:4" hidden="1">
      <c r="A128" s="21"/>
      <c r="B128" s="51"/>
      <c r="C128" s="29" t="s">
        <v>92</v>
      </c>
      <c r="D128" s="75"/>
    </row>
    <row r="129" spans="1:4" hidden="1">
      <c r="A129" s="21"/>
      <c r="B129" s="51"/>
      <c r="C129" s="29" t="s">
        <v>92</v>
      </c>
      <c r="D129" s="75"/>
    </row>
    <row r="130" spans="1:4" hidden="1">
      <c r="A130" s="21"/>
      <c r="B130" s="51"/>
      <c r="C130" s="29" t="s">
        <v>92</v>
      </c>
      <c r="D130" s="75"/>
    </row>
    <row r="131" spans="1:4" hidden="1">
      <c r="A131" s="21"/>
      <c r="B131" s="51"/>
      <c r="C131" s="29" t="s">
        <v>92</v>
      </c>
      <c r="D131" s="75"/>
    </row>
    <row r="132" spans="1:4" hidden="1">
      <c r="A132" s="21"/>
      <c r="B132" s="51"/>
      <c r="C132" s="29" t="s">
        <v>92</v>
      </c>
      <c r="D132" s="75"/>
    </row>
    <row r="133" spans="1:4" hidden="1">
      <c r="A133" s="21"/>
      <c r="B133" s="51"/>
      <c r="C133" s="29" t="s">
        <v>92</v>
      </c>
      <c r="D133" s="75"/>
    </row>
    <row r="134" spans="1:4" hidden="1">
      <c r="A134" s="21"/>
      <c r="B134" s="51"/>
      <c r="C134" s="29" t="s">
        <v>92</v>
      </c>
      <c r="D134" s="75"/>
    </row>
    <row r="135" spans="1:4" hidden="1">
      <c r="A135" s="21"/>
      <c r="B135" s="51"/>
      <c r="C135" s="29" t="s">
        <v>92</v>
      </c>
      <c r="D135" s="75"/>
    </row>
    <row r="136" spans="1:4" hidden="1">
      <c r="A136" s="21"/>
      <c r="B136" s="51"/>
      <c r="C136" s="29" t="s">
        <v>92</v>
      </c>
      <c r="D136" s="75"/>
    </row>
    <row r="137" spans="1:4" hidden="1">
      <c r="A137" s="21"/>
      <c r="B137" s="51"/>
      <c r="C137" s="29" t="s">
        <v>92</v>
      </c>
      <c r="D137" s="75"/>
    </row>
    <row r="138" spans="1:4" hidden="1">
      <c r="A138" s="21"/>
      <c r="B138" s="51"/>
      <c r="C138" s="29" t="s">
        <v>92</v>
      </c>
      <c r="D138" s="75"/>
    </row>
    <row r="139" spans="1:4" hidden="1">
      <c r="A139" s="53"/>
      <c r="B139" s="43"/>
      <c r="C139" s="29" t="s">
        <v>92</v>
      </c>
      <c r="D139" s="75"/>
    </row>
    <row r="140" spans="1:4" ht="15" hidden="1">
      <c r="A140" s="33"/>
      <c r="B140" s="103"/>
      <c r="C140" s="29" t="s">
        <v>92</v>
      </c>
      <c r="D140" s="75"/>
    </row>
    <row r="141" spans="1:4" ht="15" hidden="1">
      <c r="A141" s="33"/>
      <c r="B141" s="103"/>
      <c r="C141" s="29" t="s">
        <v>92</v>
      </c>
      <c r="D141" s="75"/>
    </row>
    <row r="142" spans="1:4" ht="15" hidden="1">
      <c r="A142" s="33"/>
      <c r="B142" s="103"/>
      <c r="C142" s="29" t="s">
        <v>92</v>
      </c>
      <c r="D142" s="75"/>
    </row>
    <row r="143" spans="1:4" ht="15" hidden="1">
      <c r="A143" s="33"/>
      <c r="B143" s="103"/>
      <c r="C143" s="29" t="s">
        <v>92</v>
      </c>
      <c r="D143" s="75"/>
    </row>
    <row r="144" spans="1:4" ht="15" hidden="1">
      <c r="A144" s="33"/>
      <c r="B144" s="103"/>
      <c r="C144" s="29" t="s">
        <v>92</v>
      </c>
      <c r="D144" s="75"/>
    </row>
    <row r="145" spans="1:4">
      <c r="A145" s="21" t="s">
        <v>13</v>
      </c>
      <c r="B145" s="8"/>
      <c r="C145" s="29" t="s">
        <v>92</v>
      </c>
      <c r="D145" s="75"/>
    </row>
    <row r="146" spans="1:4">
      <c r="A146" s="21"/>
      <c r="B146" s="8"/>
      <c r="C146" s="29" t="s">
        <v>92</v>
      </c>
      <c r="D146" s="75"/>
    </row>
    <row r="147" spans="1:4">
      <c r="A147" s="18"/>
      <c r="B147" s="8"/>
      <c r="C147" s="29" t="s">
        <v>92</v>
      </c>
      <c r="D147" s="75"/>
    </row>
    <row r="148" spans="1:4">
      <c r="A148" s="60"/>
      <c r="B148" s="8"/>
      <c r="C148" s="29" t="s">
        <v>92</v>
      </c>
      <c r="D148" s="4"/>
    </row>
    <row r="149" spans="1:4" ht="13.5" thickBot="1">
      <c r="A149" s="37" t="s">
        <v>14</v>
      </c>
      <c r="B149" s="69">
        <f>+B7+B13+B77+B91+B94+B105+B145</f>
        <v>53833915.420000002</v>
      </c>
      <c r="C149" s="38"/>
      <c r="D149" s="39"/>
    </row>
    <row r="150" spans="1:4">
      <c r="A150" s="254"/>
      <c r="B150" s="25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1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195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92317.579999999987</v>
      </c>
      <c r="C13" s="20"/>
      <c r="D13" s="55"/>
    </row>
    <row r="14" spans="1:4">
      <c r="A14" s="21" t="s">
        <v>21</v>
      </c>
      <c r="B14" s="8">
        <v>4296.62</v>
      </c>
      <c r="C14" s="74" t="s">
        <v>35</v>
      </c>
      <c r="D14" s="58" t="s">
        <v>36</v>
      </c>
    </row>
    <row r="15" spans="1:4">
      <c r="A15" s="21"/>
      <c r="B15" s="8">
        <v>64019</v>
      </c>
      <c r="C15" s="74" t="s">
        <v>196</v>
      </c>
      <c r="D15" s="58" t="s">
        <v>197</v>
      </c>
    </row>
    <row r="16" spans="1:4">
      <c r="A16" s="21"/>
      <c r="B16" s="8">
        <v>50</v>
      </c>
      <c r="C16" s="74" t="s">
        <v>198</v>
      </c>
      <c r="D16" s="58" t="s">
        <v>177</v>
      </c>
    </row>
    <row r="17" spans="1:4">
      <c r="A17" s="21"/>
      <c r="B17" s="8">
        <v>9945.9</v>
      </c>
      <c r="C17" s="74" t="s">
        <v>199</v>
      </c>
      <c r="D17" s="58" t="s">
        <v>200</v>
      </c>
    </row>
    <row r="18" spans="1:4" ht="24">
      <c r="A18" s="21"/>
      <c r="B18" s="8">
        <v>5088.53</v>
      </c>
      <c r="C18" s="74" t="s">
        <v>201</v>
      </c>
      <c r="D18" s="58" t="s">
        <v>202</v>
      </c>
    </row>
    <row r="19" spans="1:4">
      <c r="A19" s="21"/>
      <c r="B19" s="8">
        <v>3288.53</v>
      </c>
      <c r="C19" s="74" t="s">
        <v>203</v>
      </c>
      <c r="D19" s="58" t="s">
        <v>202</v>
      </c>
    </row>
    <row r="20" spans="1:4">
      <c r="A20" s="21"/>
      <c r="B20" s="8">
        <v>5429</v>
      </c>
      <c r="C20" s="74" t="s">
        <v>204</v>
      </c>
      <c r="D20" s="58" t="s">
        <v>105</v>
      </c>
    </row>
    <row r="21" spans="1:4">
      <c r="A21" s="21"/>
      <c r="B21" s="8">
        <v>200</v>
      </c>
      <c r="C21" s="74" t="s">
        <v>205</v>
      </c>
      <c r="D21" s="58" t="s">
        <v>206</v>
      </c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11173000</v>
      </c>
      <c r="C77" s="20"/>
      <c r="D77" s="22"/>
    </row>
    <row r="78" spans="1:4">
      <c r="A78" s="21"/>
      <c r="B78" s="8">
        <v>645000</v>
      </c>
      <c r="C78" s="29" t="s">
        <v>97</v>
      </c>
      <c r="D78" s="75" t="s">
        <v>194</v>
      </c>
    </row>
    <row r="79" spans="1:4">
      <c r="A79" s="21"/>
      <c r="B79" s="8">
        <v>10528000</v>
      </c>
      <c r="C79" s="29" t="s">
        <v>97</v>
      </c>
      <c r="D79" s="75" t="s">
        <v>194</v>
      </c>
    </row>
    <row r="80" spans="1:4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11265317.58</v>
      </c>
      <c r="C149" s="38"/>
      <c r="D149" s="39"/>
    </row>
    <row r="150" spans="1:4">
      <c r="A150" s="10"/>
      <c r="B150" s="10"/>
      <c r="C150" s="10"/>
      <c r="D150" s="10"/>
    </row>
    <row r="151" spans="1:4">
      <c r="A151" s="78"/>
      <c r="B151" s="78"/>
      <c r="C151" s="258"/>
      <c r="D151" s="258"/>
    </row>
  </sheetData>
  <mergeCells count="3">
    <mergeCell ref="A4:D4"/>
    <mergeCell ref="A5:D5"/>
    <mergeCell ref="C151:D151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179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41906.879999999997</v>
      </c>
      <c r="C13" s="20"/>
      <c r="D13" s="55"/>
    </row>
    <row r="14" spans="1:4">
      <c r="A14" s="21" t="s">
        <v>21</v>
      </c>
      <c r="B14" s="8">
        <v>50</v>
      </c>
      <c r="C14" s="74" t="s">
        <v>180</v>
      </c>
      <c r="D14" s="58" t="s">
        <v>177</v>
      </c>
    </row>
    <row r="15" spans="1:4">
      <c r="A15" s="21"/>
      <c r="B15" s="8">
        <v>100</v>
      </c>
      <c r="C15" s="74" t="s">
        <v>181</v>
      </c>
      <c r="D15" s="58" t="s">
        <v>182</v>
      </c>
    </row>
    <row r="16" spans="1:4">
      <c r="A16" s="21"/>
      <c r="B16" s="8">
        <v>5236</v>
      </c>
      <c r="C16" s="74" t="s">
        <v>183</v>
      </c>
      <c r="D16" s="58" t="s">
        <v>184</v>
      </c>
    </row>
    <row r="17" spans="1:4">
      <c r="A17" s="21"/>
      <c r="B17" s="8">
        <v>9854.69</v>
      </c>
      <c r="C17" s="74" t="s">
        <v>100</v>
      </c>
      <c r="D17" s="58" t="s">
        <v>185</v>
      </c>
    </row>
    <row r="18" spans="1:4">
      <c r="A18" s="21"/>
      <c r="B18" s="8">
        <v>19395.62</v>
      </c>
      <c r="C18" s="74" t="s">
        <v>100</v>
      </c>
      <c r="D18" s="58" t="s">
        <v>186</v>
      </c>
    </row>
    <row r="19" spans="1:4">
      <c r="A19" s="21"/>
      <c r="B19" s="8">
        <v>4296.62</v>
      </c>
      <c r="C19" s="74" t="s">
        <v>187</v>
      </c>
      <c r="D19" s="58" t="s">
        <v>36</v>
      </c>
    </row>
    <row r="20" spans="1:4">
      <c r="A20" s="21"/>
      <c r="B20" s="8">
        <v>2287.67</v>
      </c>
      <c r="C20" s="74" t="s">
        <v>187</v>
      </c>
      <c r="D20" s="58" t="s">
        <v>164</v>
      </c>
    </row>
    <row r="21" spans="1:4">
      <c r="A21" s="21"/>
      <c r="B21" s="8">
        <v>84.28</v>
      </c>
      <c r="C21" s="74" t="s">
        <v>187</v>
      </c>
      <c r="D21" s="58" t="s">
        <v>188</v>
      </c>
    </row>
    <row r="22" spans="1:4">
      <c r="A22" s="21"/>
      <c r="B22" s="8">
        <v>152</v>
      </c>
      <c r="C22" s="3" t="s">
        <v>189</v>
      </c>
      <c r="D22" s="4" t="s">
        <v>190</v>
      </c>
    </row>
    <row r="23" spans="1:4">
      <c r="A23" s="21"/>
      <c r="B23" s="8">
        <v>400</v>
      </c>
      <c r="C23" s="3" t="s">
        <v>191</v>
      </c>
      <c r="D23" s="4" t="s">
        <v>192</v>
      </c>
    </row>
    <row r="24" spans="1:4" ht="13.5" thickBot="1">
      <c r="A24" s="21"/>
      <c r="B24" s="8">
        <v>50</v>
      </c>
      <c r="C24" s="3" t="s">
        <v>193</v>
      </c>
      <c r="D24" s="4" t="s">
        <v>177</v>
      </c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16408000</v>
      </c>
      <c r="C77" s="20"/>
      <c r="D77" s="22"/>
    </row>
    <row r="78" spans="1:4">
      <c r="A78" s="21"/>
      <c r="B78" s="8">
        <v>16408000</v>
      </c>
      <c r="C78" s="29" t="s">
        <v>97</v>
      </c>
      <c r="D78" s="75" t="s">
        <v>194</v>
      </c>
    </row>
    <row r="79" spans="1:4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16449906.880000001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171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38094.36</v>
      </c>
      <c r="C13" s="20"/>
      <c r="D13" s="55"/>
    </row>
    <row r="14" spans="1:4">
      <c r="A14" s="21" t="s">
        <v>21</v>
      </c>
      <c r="B14" s="8">
        <v>6816.94</v>
      </c>
      <c r="C14" s="74" t="s">
        <v>100</v>
      </c>
      <c r="D14" s="58" t="s">
        <v>172</v>
      </c>
    </row>
    <row r="15" spans="1:4">
      <c r="A15" s="21"/>
      <c r="B15" s="8">
        <v>13766.4</v>
      </c>
      <c r="C15" s="74" t="s">
        <v>157</v>
      </c>
      <c r="D15" s="58" t="s">
        <v>156</v>
      </c>
    </row>
    <row r="16" spans="1:4">
      <c r="A16" s="21"/>
      <c r="B16" s="8">
        <v>13839.48</v>
      </c>
      <c r="C16" s="74" t="s">
        <v>173</v>
      </c>
      <c r="D16" s="58" t="s">
        <v>156</v>
      </c>
    </row>
    <row r="17" spans="1:4">
      <c r="A17" s="21"/>
      <c r="B17" s="8">
        <v>2462.54</v>
      </c>
      <c r="C17" s="74" t="s">
        <v>174</v>
      </c>
      <c r="D17" s="58" t="s">
        <v>156</v>
      </c>
    </row>
    <row r="18" spans="1:4">
      <c r="A18" s="21"/>
      <c r="B18" s="8">
        <v>1159</v>
      </c>
      <c r="C18" s="74" t="s">
        <v>117</v>
      </c>
      <c r="D18" s="58" t="s">
        <v>175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thickBot="1">
      <c r="A76" s="21"/>
      <c r="B76" s="8">
        <v>50</v>
      </c>
      <c r="C76" s="3" t="s">
        <v>176</v>
      </c>
      <c r="D76" s="4" t="s">
        <v>177</v>
      </c>
    </row>
    <row r="77" spans="1:4" ht="25.5">
      <c r="A77" s="19" t="s">
        <v>7</v>
      </c>
      <c r="B77" s="25">
        <f>SUM(B78:B82)</f>
        <v>5046928</v>
      </c>
      <c r="C77" s="20"/>
      <c r="D77" s="22"/>
    </row>
    <row r="78" spans="1:4">
      <c r="A78" s="21"/>
      <c r="B78" s="8">
        <v>4861000</v>
      </c>
      <c r="C78" s="29" t="s">
        <v>92</v>
      </c>
      <c r="D78" s="75" t="s">
        <v>178</v>
      </c>
    </row>
    <row r="79" spans="1:4">
      <c r="A79" s="21"/>
      <c r="B79" s="8">
        <v>185928</v>
      </c>
      <c r="C79" s="29" t="s">
        <v>92</v>
      </c>
      <c r="D79" s="75" t="s">
        <v>178</v>
      </c>
    </row>
    <row r="80" spans="1:4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5085022.3600000003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161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1386982</v>
      </c>
      <c r="C7" s="26"/>
      <c r="D7" s="27"/>
    </row>
    <row r="8" spans="1:4">
      <c r="A8" s="21" t="s">
        <v>4</v>
      </c>
      <c r="B8" s="8">
        <v>1386982</v>
      </c>
      <c r="C8" s="3" t="s">
        <v>162</v>
      </c>
      <c r="D8" s="4" t="s">
        <v>163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SUM(B14:B34)</f>
        <v>126970.08</v>
      </c>
      <c r="C13" s="20"/>
      <c r="D13" s="55"/>
    </row>
    <row r="14" spans="1:4">
      <c r="A14" s="21" t="s">
        <v>21</v>
      </c>
      <c r="B14" s="8">
        <v>2331.1999999999998</v>
      </c>
      <c r="C14" s="74" t="s">
        <v>145</v>
      </c>
      <c r="D14" s="58" t="s">
        <v>164</v>
      </c>
    </row>
    <row r="15" spans="1:4">
      <c r="A15" s="21"/>
      <c r="B15" s="8">
        <v>19410.91</v>
      </c>
      <c r="C15" s="74" t="s">
        <v>100</v>
      </c>
      <c r="D15" s="58" t="s">
        <v>165</v>
      </c>
    </row>
    <row r="16" spans="1:4">
      <c r="A16" s="21"/>
      <c r="B16" s="8">
        <v>9232.2000000000007</v>
      </c>
      <c r="C16" s="74" t="s">
        <v>100</v>
      </c>
      <c r="D16" s="58" t="s">
        <v>101</v>
      </c>
    </row>
    <row r="17" spans="1:4">
      <c r="A17" s="21"/>
      <c r="B17" s="8">
        <v>9414.36</v>
      </c>
      <c r="C17" s="74" t="s">
        <v>100</v>
      </c>
      <c r="D17" s="58" t="s">
        <v>166</v>
      </c>
    </row>
    <row r="18" spans="1:4">
      <c r="A18" s="21"/>
      <c r="B18" s="8">
        <v>7021.93</v>
      </c>
      <c r="C18" s="74" t="s">
        <v>100</v>
      </c>
      <c r="D18" s="58" t="s">
        <v>167</v>
      </c>
    </row>
    <row r="19" spans="1:4">
      <c r="A19" s="21"/>
      <c r="B19" s="8">
        <v>43309.94</v>
      </c>
      <c r="C19" s="74" t="s">
        <v>100</v>
      </c>
      <c r="D19" s="58" t="s">
        <v>168</v>
      </c>
    </row>
    <row r="20" spans="1:4">
      <c r="A20" s="21"/>
      <c r="B20" s="8">
        <v>24103.64</v>
      </c>
      <c r="C20" s="74" t="s">
        <v>100</v>
      </c>
      <c r="D20" s="58" t="s">
        <v>169</v>
      </c>
    </row>
    <row r="21" spans="1:4">
      <c r="A21" s="21"/>
      <c r="B21" s="8">
        <v>12145.9</v>
      </c>
      <c r="C21" s="74" t="s">
        <v>100</v>
      </c>
      <c r="D21" s="58" t="s">
        <v>170</v>
      </c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 hidden="1">
      <c r="A77" s="19" t="s">
        <v>7</v>
      </c>
      <c r="B77" s="25">
        <f>SUM(B78:B82)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1513952.08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159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SUM(B14:B34)</f>
        <v>6610.21</v>
      </c>
      <c r="C13" s="20"/>
      <c r="D13" s="55"/>
    </row>
    <row r="14" spans="1:4" ht="13.5" thickBot="1">
      <c r="A14" s="21" t="s">
        <v>21</v>
      </c>
      <c r="B14" s="8">
        <v>6610.21</v>
      </c>
      <c r="C14" s="74" t="s">
        <v>157</v>
      </c>
      <c r="D14" s="58" t="s">
        <v>156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"/>
      <c r="C17" s="29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29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>
      <c r="A77" s="19" t="s">
        <v>7</v>
      </c>
      <c r="B77" s="25">
        <f>SUM(B78:B82)</f>
        <v>150022000</v>
      </c>
      <c r="C77" s="20"/>
      <c r="D77" s="22"/>
    </row>
    <row r="78" spans="1:4">
      <c r="A78" s="21"/>
      <c r="B78" s="8">
        <v>18895000</v>
      </c>
      <c r="C78" s="29" t="s">
        <v>92</v>
      </c>
      <c r="D78" s="75" t="s">
        <v>160</v>
      </c>
    </row>
    <row r="79" spans="1:4">
      <c r="A79" s="21"/>
      <c r="B79" s="8">
        <v>131127000</v>
      </c>
      <c r="C79" s="29" t="s">
        <v>92</v>
      </c>
      <c r="D79" s="75" t="s">
        <v>160</v>
      </c>
    </row>
    <row r="80" spans="1:4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150028610.21000001</v>
      </c>
      <c r="C149" s="38"/>
      <c r="D149" s="39"/>
    </row>
    <row r="150" spans="1:4">
      <c r="A150" s="77"/>
      <c r="B150" s="7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151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SUM(B14:B34)</f>
        <v>16960.689999999999</v>
      </c>
      <c r="C13" s="20"/>
      <c r="D13" s="55"/>
    </row>
    <row r="14" spans="1:4">
      <c r="A14" s="21" t="s">
        <v>21</v>
      </c>
      <c r="B14" s="8">
        <v>543.66999999999996</v>
      </c>
      <c r="C14" s="74" t="s">
        <v>152</v>
      </c>
      <c r="D14" s="58" t="s">
        <v>153</v>
      </c>
    </row>
    <row r="15" spans="1:4">
      <c r="A15" s="21"/>
      <c r="B15" s="8">
        <v>1057.1300000000001</v>
      </c>
      <c r="C15" s="74" t="s">
        <v>118</v>
      </c>
      <c r="D15" s="58" t="s">
        <v>154</v>
      </c>
    </row>
    <row r="16" spans="1:4" ht="24">
      <c r="A16" s="21"/>
      <c r="B16" s="8">
        <v>7361.16</v>
      </c>
      <c r="C16" s="74" t="s">
        <v>155</v>
      </c>
      <c r="D16" s="58" t="s">
        <v>156</v>
      </c>
    </row>
    <row r="17" spans="1:4">
      <c r="A17" s="21"/>
      <c r="B17" s="8">
        <v>7815.73</v>
      </c>
      <c r="C17" s="29" t="s">
        <v>157</v>
      </c>
      <c r="D17" s="58" t="s">
        <v>156</v>
      </c>
    </row>
    <row r="18" spans="1:4">
      <c r="A18" s="21"/>
      <c r="B18" s="8">
        <v>183</v>
      </c>
      <c r="C18" s="29" t="s">
        <v>117</v>
      </c>
      <c r="D18" s="58" t="s">
        <v>158</v>
      </c>
    </row>
    <row r="19" spans="1:4" hidden="1">
      <c r="A19" s="21"/>
      <c r="B19" s="8"/>
      <c r="C19" s="29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 hidden="1">
      <c r="A77" s="19" t="s">
        <v>7</v>
      </c>
      <c r="B77" s="25">
        <f>SUM(B78:B82)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16960.689999999999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SUM(B14:B34)</f>
        <v>15287028.84</v>
      </c>
      <c r="C13" s="20"/>
      <c r="D13" s="55"/>
    </row>
    <row r="14" spans="1:4">
      <c r="A14" s="21" t="s">
        <v>21</v>
      </c>
      <c r="B14" s="8">
        <v>610</v>
      </c>
      <c r="C14" s="74" t="s">
        <v>117</v>
      </c>
      <c r="D14" s="58" t="s">
        <v>105</v>
      </c>
    </row>
    <row r="15" spans="1:4">
      <c r="A15" s="21"/>
      <c r="B15" s="8">
        <v>556.49</v>
      </c>
      <c r="C15" s="74" t="s">
        <v>118</v>
      </c>
      <c r="D15" s="58" t="s">
        <v>119</v>
      </c>
    </row>
    <row r="16" spans="1:4">
      <c r="A16" s="21"/>
      <c r="B16" s="8">
        <v>4101888</v>
      </c>
      <c r="C16" s="74" t="s">
        <v>59</v>
      </c>
      <c r="D16" s="58" t="s">
        <v>120</v>
      </c>
    </row>
    <row r="17" spans="1:4">
      <c r="A17" s="21"/>
      <c r="B17" s="8">
        <v>9473.7800000000007</v>
      </c>
      <c r="C17" s="70" t="s">
        <v>44</v>
      </c>
      <c r="D17" s="58" t="s">
        <v>121</v>
      </c>
    </row>
    <row r="18" spans="1:4">
      <c r="A18" s="21"/>
      <c r="B18" s="8">
        <v>1030.33</v>
      </c>
      <c r="C18" s="29" t="s">
        <v>122</v>
      </c>
      <c r="D18" s="58" t="s">
        <v>123</v>
      </c>
    </row>
    <row r="19" spans="1:4">
      <c r="A19" s="21"/>
      <c r="B19" s="8">
        <v>1366.22</v>
      </c>
      <c r="C19" s="3" t="s">
        <v>124</v>
      </c>
      <c r="D19" s="4" t="s">
        <v>125</v>
      </c>
    </row>
    <row r="20" spans="1:4">
      <c r="A20" s="21"/>
      <c r="B20" s="8">
        <v>4736.2</v>
      </c>
      <c r="C20" s="3" t="s">
        <v>126</v>
      </c>
      <c r="D20" s="4" t="s">
        <v>127</v>
      </c>
    </row>
    <row r="21" spans="1:4">
      <c r="A21" s="21"/>
      <c r="B21" s="8">
        <v>1309</v>
      </c>
      <c r="C21" s="3" t="s">
        <v>128</v>
      </c>
      <c r="D21" s="4" t="s">
        <v>129</v>
      </c>
    </row>
    <row r="22" spans="1:4">
      <c r="A22" s="21"/>
      <c r="B22" s="8">
        <v>1699.32</v>
      </c>
      <c r="C22" s="3" t="s">
        <v>32</v>
      </c>
      <c r="D22" s="4" t="s">
        <v>130</v>
      </c>
    </row>
    <row r="23" spans="1:4">
      <c r="A23" s="21"/>
      <c r="B23" s="8">
        <v>453.39</v>
      </c>
      <c r="C23" s="3" t="s">
        <v>131</v>
      </c>
      <c r="D23" s="4" t="s">
        <v>132</v>
      </c>
    </row>
    <row r="24" spans="1:4">
      <c r="A24" s="21"/>
      <c r="B24" s="8">
        <v>692.58</v>
      </c>
      <c r="C24" s="3" t="s">
        <v>133</v>
      </c>
      <c r="D24" s="4" t="s">
        <v>134</v>
      </c>
    </row>
    <row r="25" spans="1:4">
      <c r="A25" s="21"/>
      <c r="B25" s="8">
        <v>5000</v>
      </c>
      <c r="C25" s="3" t="s">
        <v>135</v>
      </c>
      <c r="D25" s="4" t="s">
        <v>136</v>
      </c>
    </row>
    <row r="26" spans="1:4">
      <c r="A26" s="21"/>
      <c r="B26" s="8">
        <v>5422.83</v>
      </c>
      <c r="C26" s="3" t="s">
        <v>137</v>
      </c>
      <c r="D26" s="4" t="s">
        <v>138</v>
      </c>
    </row>
    <row r="27" spans="1:4">
      <c r="A27" s="21"/>
      <c r="B27" s="8">
        <v>6188</v>
      </c>
      <c r="C27" s="3" t="s">
        <v>139</v>
      </c>
      <c r="D27" s="4" t="s">
        <v>140</v>
      </c>
    </row>
    <row r="28" spans="1:4">
      <c r="A28" s="21"/>
      <c r="B28" s="8">
        <v>2140.67</v>
      </c>
      <c r="C28" s="3" t="s">
        <v>141</v>
      </c>
      <c r="D28" s="4" t="s">
        <v>142</v>
      </c>
    </row>
    <row r="29" spans="1:4">
      <c r="A29" s="21"/>
      <c r="B29" s="8">
        <v>9120</v>
      </c>
      <c r="C29" s="3" t="s">
        <v>143</v>
      </c>
      <c r="D29" s="4" t="s">
        <v>144</v>
      </c>
    </row>
    <row r="30" spans="1:4">
      <c r="A30" s="21"/>
      <c r="B30" s="8">
        <v>3590.94</v>
      </c>
      <c r="C30" s="3" t="s">
        <v>145</v>
      </c>
      <c r="D30" s="4" t="s">
        <v>36</v>
      </c>
    </row>
    <row r="31" spans="1:4">
      <c r="A31" s="21"/>
      <c r="B31" s="8">
        <v>12263.59</v>
      </c>
      <c r="C31" s="3" t="s">
        <v>146</v>
      </c>
      <c r="D31" s="4" t="s">
        <v>147</v>
      </c>
    </row>
    <row r="32" spans="1:4">
      <c r="A32" s="21"/>
      <c r="B32" s="8">
        <v>7913400</v>
      </c>
      <c r="C32" s="3" t="s">
        <v>148</v>
      </c>
      <c r="D32" s="4" t="s">
        <v>120</v>
      </c>
    </row>
    <row r="33" spans="1:4">
      <c r="A33" s="21"/>
      <c r="B33" s="8">
        <v>3204600</v>
      </c>
      <c r="C33" s="3" t="s">
        <v>59</v>
      </c>
      <c r="D33" s="4" t="s">
        <v>120</v>
      </c>
    </row>
    <row r="34" spans="1:4">
      <c r="A34" s="21"/>
      <c r="B34" s="8">
        <v>1487.5</v>
      </c>
      <c r="C34" s="3" t="s">
        <v>149</v>
      </c>
      <c r="D34" s="4" t="s">
        <v>150</v>
      </c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t="13.5" hidden="1" thickBot="1">
      <c r="A76" s="21"/>
      <c r="B76" s="8"/>
      <c r="C76" s="3"/>
      <c r="D76" s="4"/>
    </row>
    <row r="77" spans="1:4" ht="25.5" hidden="1">
      <c r="A77" s="19" t="s">
        <v>7</v>
      </c>
      <c r="B77" s="25">
        <f>SUM(B78:B82)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15287028.84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SUM(B14:B22)</f>
        <v>613.16999999999996</v>
      </c>
      <c r="C13" s="20"/>
      <c r="D13" s="55"/>
    </row>
    <row r="14" spans="1:4">
      <c r="A14" s="21" t="s">
        <v>21</v>
      </c>
      <c r="B14" s="8">
        <v>613.16999999999996</v>
      </c>
      <c r="C14" s="74" t="s">
        <v>110</v>
      </c>
      <c r="D14" s="58" t="s">
        <v>115</v>
      </c>
    </row>
    <row r="15" spans="1:4">
      <c r="A15" s="21"/>
      <c r="B15" s="8"/>
      <c r="C15" s="74"/>
      <c r="D15" s="58"/>
    </row>
    <row r="16" spans="1:4" ht="13.5" hidden="1" customHeight="1">
      <c r="A16" s="21"/>
      <c r="B16" s="8"/>
      <c r="C16" s="74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 t="s">
        <v>111</v>
      </c>
    </row>
    <row r="24" spans="1:4" hidden="1">
      <c r="A24" s="21"/>
      <c r="B24" s="8"/>
      <c r="C24" s="3"/>
      <c r="D24" s="4" t="s">
        <v>111</v>
      </c>
    </row>
    <row r="25" spans="1:4" hidden="1">
      <c r="A25" s="21"/>
      <c r="B25" s="8"/>
      <c r="C25" s="3"/>
      <c r="D25" s="4" t="s">
        <v>111</v>
      </c>
    </row>
    <row r="26" spans="1:4" hidden="1">
      <c r="A26" s="21"/>
      <c r="B26" s="8"/>
      <c r="C26" s="3"/>
      <c r="D26" s="4" t="s">
        <v>111</v>
      </c>
    </row>
    <row r="27" spans="1:4" hidden="1">
      <c r="A27" s="21"/>
      <c r="B27" s="8"/>
      <c r="C27" s="3"/>
      <c r="D27" s="4" t="s">
        <v>111</v>
      </c>
    </row>
    <row r="28" spans="1:4" hidden="1">
      <c r="A28" s="21"/>
      <c r="B28" s="8"/>
      <c r="C28" s="3"/>
      <c r="D28" s="4" t="s">
        <v>111</v>
      </c>
    </row>
    <row r="29" spans="1:4" hidden="1">
      <c r="A29" s="21"/>
      <c r="B29" s="8"/>
      <c r="C29" s="3"/>
      <c r="D29" s="4" t="s">
        <v>111</v>
      </c>
    </row>
    <row r="30" spans="1:4" hidden="1">
      <c r="A30" s="21"/>
      <c r="B30" s="8"/>
      <c r="C30" s="3"/>
      <c r="D30" s="4" t="s">
        <v>111</v>
      </c>
    </row>
    <row r="31" spans="1:4" hidden="1">
      <c r="A31" s="21"/>
      <c r="B31" s="8"/>
      <c r="C31" s="3"/>
      <c r="D31" s="4" t="s">
        <v>111</v>
      </c>
    </row>
    <row r="32" spans="1:4" hidden="1">
      <c r="A32" s="21"/>
      <c r="B32" s="8"/>
      <c r="C32" s="3"/>
      <c r="D32" s="4" t="s">
        <v>111</v>
      </c>
    </row>
    <row r="33" spans="1:4" hidden="1">
      <c r="A33" s="21"/>
      <c r="B33" s="8"/>
      <c r="C33" s="3"/>
      <c r="D33" s="4" t="s">
        <v>111</v>
      </c>
    </row>
    <row r="34" spans="1:4" hidden="1">
      <c r="A34" s="21"/>
      <c r="B34" s="8"/>
      <c r="C34" s="3"/>
      <c r="D34" s="4" t="s">
        <v>111</v>
      </c>
    </row>
    <row r="35" spans="1:4" hidden="1">
      <c r="A35" s="21"/>
      <c r="B35" s="8"/>
      <c r="C35" s="3"/>
      <c r="D35" s="4" t="s">
        <v>111</v>
      </c>
    </row>
    <row r="36" spans="1:4" hidden="1">
      <c r="A36" s="21"/>
      <c r="B36" s="8"/>
      <c r="C36" s="3"/>
      <c r="D36" s="4" t="s">
        <v>111</v>
      </c>
    </row>
    <row r="37" spans="1:4" hidden="1">
      <c r="A37" s="21"/>
      <c r="B37" s="8"/>
      <c r="C37" s="3"/>
      <c r="D37" s="4" t="s">
        <v>111</v>
      </c>
    </row>
    <row r="38" spans="1:4" hidden="1">
      <c r="A38" s="21"/>
      <c r="B38" s="8"/>
      <c r="C38" s="3"/>
      <c r="D38" s="4" t="s">
        <v>111</v>
      </c>
    </row>
    <row r="39" spans="1:4" hidden="1">
      <c r="A39" s="21"/>
      <c r="B39" s="8"/>
      <c r="C39" s="3"/>
      <c r="D39" s="4" t="s">
        <v>111</v>
      </c>
    </row>
    <row r="40" spans="1:4" hidden="1">
      <c r="A40" s="21"/>
      <c r="B40" s="8"/>
      <c r="C40" s="3"/>
      <c r="D40" s="4" t="s">
        <v>111</v>
      </c>
    </row>
    <row r="41" spans="1:4" hidden="1">
      <c r="A41" s="21"/>
      <c r="B41" s="8"/>
      <c r="C41" s="3"/>
      <c r="D41" s="4" t="s">
        <v>111</v>
      </c>
    </row>
    <row r="42" spans="1:4" hidden="1">
      <c r="A42" s="21"/>
      <c r="B42" s="8"/>
      <c r="C42" s="3"/>
      <c r="D42" s="4" t="s">
        <v>111</v>
      </c>
    </row>
    <row r="43" spans="1:4" hidden="1">
      <c r="A43" s="21"/>
      <c r="B43" s="8"/>
      <c r="C43" s="3"/>
      <c r="D43" s="4" t="s">
        <v>111</v>
      </c>
    </row>
    <row r="44" spans="1:4" hidden="1">
      <c r="A44" s="21"/>
      <c r="B44" s="8"/>
      <c r="C44" s="3"/>
      <c r="D44" s="4" t="s">
        <v>111</v>
      </c>
    </row>
    <row r="45" spans="1:4" hidden="1">
      <c r="A45" s="21"/>
      <c r="B45" s="8"/>
      <c r="C45" s="3"/>
      <c r="D45" s="4" t="s">
        <v>111</v>
      </c>
    </row>
    <row r="46" spans="1:4" hidden="1">
      <c r="A46" s="21"/>
      <c r="B46" s="8"/>
      <c r="C46" s="3"/>
      <c r="D46" s="4" t="s">
        <v>111</v>
      </c>
    </row>
    <row r="47" spans="1:4" hidden="1">
      <c r="A47" s="21"/>
      <c r="B47" s="8"/>
      <c r="C47" s="3"/>
      <c r="D47" s="4" t="s">
        <v>111</v>
      </c>
    </row>
    <row r="48" spans="1:4" hidden="1">
      <c r="A48" s="21"/>
      <c r="B48" s="8"/>
      <c r="C48" s="3"/>
      <c r="D48" s="4" t="s">
        <v>111</v>
      </c>
    </row>
    <row r="49" spans="1:4" hidden="1">
      <c r="A49" s="21"/>
      <c r="B49" s="8"/>
      <c r="C49" s="6"/>
      <c r="D49" s="4" t="s">
        <v>111</v>
      </c>
    </row>
    <row r="50" spans="1:4" hidden="1">
      <c r="A50" s="21"/>
      <c r="B50" s="8"/>
      <c r="C50" s="3"/>
      <c r="D50" s="4" t="s">
        <v>111</v>
      </c>
    </row>
    <row r="51" spans="1:4" hidden="1">
      <c r="A51" s="21"/>
      <c r="B51" s="8"/>
      <c r="C51" s="3"/>
      <c r="D51" s="4" t="s">
        <v>111</v>
      </c>
    </row>
    <row r="52" spans="1:4" hidden="1">
      <c r="A52" s="21"/>
      <c r="B52" s="8"/>
      <c r="C52" s="3"/>
      <c r="D52" s="4" t="s">
        <v>111</v>
      </c>
    </row>
    <row r="53" spans="1:4" hidden="1">
      <c r="A53" s="21"/>
      <c r="B53" s="8"/>
      <c r="C53" s="3"/>
      <c r="D53" s="4" t="s">
        <v>111</v>
      </c>
    </row>
    <row r="54" spans="1:4" hidden="1">
      <c r="A54" s="21"/>
      <c r="B54" s="8"/>
      <c r="C54" s="3"/>
      <c r="D54" s="4" t="s">
        <v>111</v>
      </c>
    </row>
    <row r="55" spans="1:4" hidden="1">
      <c r="A55" s="21"/>
      <c r="B55" s="8"/>
      <c r="C55" s="3"/>
      <c r="D55" s="4" t="s">
        <v>111</v>
      </c>
    </row>
    <row r="56" spans="1:4" hidden="1">
      <c r="A56" s="21"/>
      <c r="B56" s="8"/>
      <c r="C56" s="3"/>
      <c r="D56" s="4" t="s">
        <v>111</v>
      </c>
    </row>
    <row r="57" spans="1:4" hidden="1">
      <c r="A57" s="21"/>
      <c r="B57" s="8"/>
      <c r="C57" s="3"/>
      <c r="D57" s="4" t="s">
        <v>111</v>
      </c>
    </row>
    <row r="58" spans="1:4" hidden="1">
      <c r="A58" s="21"/>
      <c r="B58" s="8"/>
      <c r="C58" s="3"/>
      <c r="D58" s="4" t="s">
        <v>111</v>
      </c>
    </row>
    <row r="59" spans="1:4" hidden="1">
      <c r="A59" s="21"/>
      <c r="B59" s="8"/>
      <c r="C59" s="3"/>
      <c r="D59" s="4" t="s">
        <v>111</v>
      </c>
    </row>
    <row r="60" spans="1:4" hidden="1">
      <c r="A60" s="21"/>
      <c r="B60" s="8"/>
      <c r="C60" s="3"/>
      <c r="D60" s="4" t="s">
        <v>111</v>
      </c>
    </row>
    <row r="61" spans="1:4" hidden="1">
      <c r="A61" s="21"/>
      <c r="B61" s="8"/>
      <c r="C61" s="3"/>
      <c r="D61" s="4" t="s">
        <v>111</v>
      </c>
    </row>
    <row r="62" spans="1:4" hidden="1">
      <c r="A62" s="21"/>
      <c r="B62" s="8"/>
      <c r="C62" s="3"/>
      <c r="D62" s="4" t="s">
        <v>111</v>
      </c>
    </row>
    <row r="63" spans="1:4" hidden="1">
      <c r="A63" s="21"/>
      <c r="B63" s="8"/>
      <c r="C63" s="3"/>
      <c r="D63" s="4" t="s">
        <v>111</v>
      </c>
    </row>
    <row r="64" spans="1:4" hidden="1">
      <c r="A64" s="21"/>
      <c r="B64" s="8"/>
      <c r="C64" s="3"/>
      <c r="D64" s="4" t="s">
        <v>111</v>
      </c>
    </row>
    <row r="65" spans="1:4" hidden="1">
      <c r="A65" s="21"/>
      <c r="B65" s="8"/>
      <c r="C65" s="3"/>
      <c r="D65" s="4" t="s">
        <v>111</v>
      </c>
    </row>
    <row r="66" spans="1:4" hidden="1">
      <c r="A66" s="21"/>
      <c r="B66" s="8"/>
      <c r="C66" s="3"/>
      <c r="D66" s="4" t="s">
        <v>111</v>
      </c>
    </row>
    <row r="67" spans="1:4" hidden="1">
      <c r="A67" s="21"/>
      <c r="B67" s="8"/>
      <c r="C67" s="3"/>
      <c r="D67" s="4" t="s">
        <v>111</v>
      </c>
    </row>
    <row r="68" spans="1:4" hidden="1">
      <c r="A68" s="21"/>
      <c r="B68" s="8"/>
      <c r="C68" s="3"/>
      <c r="D68" s="4" t="s">
        <v>111</v>
      </c>
    </row>
    <row r="69" spans="1:4" hidden="1">
      <c r="A69" s="21"/>
      <c r="B69" s="8"/>
      <c r="C69" s="3"/>
      <c r="D69" s="4" t="s">
        <v>111</v>
      </c>
    </row>
    <row r="70" spans="1:4" hidden="1">
      <c r="A70" s="21"/>
      <c r="B70" s="8"/>
      <c r="C70" s="3"/>
      <c r="D70" s="4" t="s">
        <v>111</v>
      </c>
    </row>
    <row r="71" spans="1:4" hidden="1">
      <c r="A71" s="21"/>
      <c r="B71" s="8"/>
      <c r="C71" s="3"/>
      <c r="D71" s="4" t="s">
        <v>111</v>
      </c>
    </row>
    <row r="72" spans="1:4" hidden="1">
      <c r="A72" s="21"/>
      <c r="B72" s="8"/>
      <c r="C72" s="3"/>
      <c r="D72" s="4" t="s">
        <v>111</v>
      </c>
    </row>
    <row r="73" spans="1:4" hidden="1">
      <c r="A73" s="21"/>
      <c r="B73" s="8"/>
      <c r="C73" s="3"/>
      <c r="D73" s="4" t="s">
        <v>111</v>
      </c>
    </row>
    <row r="74" spans="1:4" hidden="1">
      <c r="A74" s="21"/>
      <c r="B74" s="8"/>
      <c r="C74" s="3"/>
      <c r="D74" s="4" t="s">
        <v>111</v>
      </c>
    </row>
    <row r="75" spans="1:4" hidden="1">
      <c r="A75" s="21"/>
      <c r="B75" s="8"/>
      <c r="C75" s="3"/>
      <c r="D75" s="4" t="s">
        <v>111</v>
      </c>
    </row>
    <row r="76" spans="1:4" ht="13.5" thickBot="1">
      <c r="A76" s="21"/>
      <c r="B76" s="8"/>
      <c r="C76" s="3"/>
      <c r="D76" s="4" t="s">
        <v>111</v>
      </c>
    </row>
    <row r="77" spans="1:4" ht="25.5">
      <c r="A77" s="19" t="s">
        <v>7</v>
      </c>
      <c r="B77" s="25">
        <f>SUM(B78:B82)</f>
        <v>8613000</v>
      </c>
      <c r="C77" s="20"/>
      <c r="D77" s="22"/>
    </row>
    <row r="78" spans="1:4">
      <c r="A78" s="21"/>
      <c r="B78" s="8"/>
      <c r="C78" s="29"/>
      <c r="D78" s="75"/>
    </row>
    <row r="79" spans="1:4">
      <c r="A79" s="21"/>
      <c r="B79" s="8">
        <v>8613000</v>
      </c>
      <c r="C79" s="29" t="s">
        <v>92</v>
      </c>
      <c r="D79" s="75" t="s">
        <v>113</v>
      </c>
    </row>
    <row r="80" spans="1:4" ht="18.75" hidden="1" customHeight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8613613.1699999999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1"/>
  <sheetViews>
    <sheetView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SUM(B14:B22)</f>
        <v>0</v>
      </c>
      <c r="C13" s="20"/>
      <c r="D13" s="55"/>
    </row>
    <row r="14" spans="1:4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 t="s">
        <v>111</v>
      </c>
    </row>
    <row r="24" spans="1:4" hidden="1">
      <c r="A24" s="21"/>
      <c r="B24" s="8"/>
      <c r="C24" s="3"/>
      <c r="D24" s="4" t="s">
        <v>111</v>
      </c>
    </row>
    <row r="25" spans="1:4" hidden="1">
      <c r="A25" s="21"/>
      <c r="B25" s="8"/>
      <c r="C25" s="3"/>
      <c r="D25" s="4" t="s">
        <v>111</v>
      </c>
    </row>
    <row r="26" spans="1:4" hidden="1">
      <c r="A26" s="21"/>
      <c r="B26" s="8"/>
      <c r="C26" s="3"/>
      <c r="D26" s="4" t="s">
        <v>111</v>
      </c>
    </row>
    <row r="27" spans="1:4" hidden="1">
      <c r="A27" s="21"/>
      <c r="B27" s="8"/>
      <c r="C27" s="3"/>
      <c r="D27" s="4" t="s">
        <v>111</v>
      </c>
    </row>
    <row r="28" spans="1:4" hidden="1">
      <c r="A28" s="21"/>
      <c r="B28" s="8"/>
      <c r="C28" s="3"/>
      <c r="D28" s="4" t="s">
        <v>111</v>
      </c>
    </row>
    <row r="29" spans="1:4" hidden="1">
      <c r="A29" s="21"/>
      <c r="B29" s="8"/>
      <c r="C29" s="3"/>
      <c r="D29" s="4" t="s">
        <v>111</v>
      </c>
    </row>
    <row r="30" spans="1:4" hidden="1">
      <c r="A30" s="21"/>
      <c r="B30" s="8"/>
      <c r="C30" s="3"/>
      <c r="D30" s="4" t="s">
        <v>111</v>
      </c>
    </row>
    <row r="31" spans="1:4" hidden="1">
      <c r="A31" s="21"/>
      <c r="B31" s="8"/>
      <c r="C31" s="3"/>
      <c r="D31" s="4" t="s">
        <v>111</v>
      </c>
    </row>
    <row r="32" spans="1:4" hidden="1">
      <c r="A32" s="21"/>
      <c r="B32" s="8"/>
      <c r="C32" s="3"/>
      <c r="D32" s="4" t="s">
        <v>111</v>
      </c>
    </row>
    <row r="33" spans="1:4" hidden="1">
      <c r="A33" s="21"/>
      <c r="B33" s="8"/>
      <c r="C33" s="3"/>
      <c r="D33" s="4" t="s">
        <v>111</v>
      </c>
    </row>
    <row r="34" spans="1:4" hidden="1">
      <c r="A34" s="21"/>
      <c r="B34" s="8"/>
      <c r="C34" s="3"/>
      <c r="D34" s="4" t="s">
        <v>111</v>
      </c>
    </row>
    <row r="35" spans="1:4" hidden="1">
      <c r="A35" s="21"/>
      <c r="B35" s="8"/>
      <c r="C35" s="3"/>
      <c r="D35" s="4" t="s">
        <v>111</v>
      </c>
    </row>
    <row r="36" spans="1:4" hidden="1">
      <c r="A36" s="21"/>
      <c r="B36" s="8"/>
      <c r="C36" s="3"/>
      <c r="D36" s="4" t="s">
        <v>111</v>
      </c>
    </row>
    <row r="37" spans="1:4" hidden="1">
      <c r="A37" s="21"/>
      <c r="B37" s="8"/>
      <c r="C37" s="3"/>
      <c r="D37" s="4" t="s">
        <v>111</v>
      </c>
    </row>
    <row r="38" spans="1:4" hidden="1">
      <c r="A38" s="21"/>
      <c r="B38" s="8"/>
      <c r="C38" s="3"/>
      <c r="D38" s="4" t="s">
        <v>111</v>
      </c>
    </row>
    <row r="39" spans="1:4" hidden="1">
      <c r="A39" s="21"/>
      <c r="B39" s="8"/>
      <c r="C39" s="3"/>
      <c r="D39" s="4" t="s">
        <v>111</v>
      </c>
    </row>
    <row r="40" spans="1:4" hidden="1">
      <c r="A40" s="21"/>
      <c r="B40" s="8"/>
      <c r="C40" s="3"/>
      <c r="D40" s="4" t="s">
        <v>111</v>
      </c>
    </row>
    <row r="41" spans="1:4" hidden="1">
      <c r="A41" s="21"/>
      <c r="B41" s="8"/>
      <c r="C41" s="3"/>
      <c r="D41" s="4" t="s">
        <v>111</v>
      </c>
    </row>
    <row r="42" spans="1:4" hidden="1">
      <c r="A42" s="21"/>
      <c r="B42" s="8"/>
      <c r="C42" s="3"/>
      <c r="D42" s="4" t="s">
        <v>111</v>
      </c>
    </row>
    <row r="43" spans="1:4" hidden="1">
      <c r="A43" s="21"/>
      <c r="B43" s="8"/>
      <c r="C43" s="3"/>
      <c r="D43" s="4" t="s">
        <v>111</v>
      </c>
    </row>
    <row r="44" spans="1:4" hidden="1">
      <c r="A44" s="21"/>
      <c r="B44" s="8"/>
      <c r="C44" s="3"/>
      <c r="D44" s="4" t="s">
        <v>111</v>
      </c>
    </row>
    <row r="45" spans="1:4" hidden="1">
      <c r="A45" s="21"/>
      <c r="B45" s="8"/>
      <c r="C45" s="3"/>
      <c r="D45" s="4" t="s">
        <v>111</v>
      </c>
    </row>
    <row r="46" spans="1:4" hidden="1">
      <c r="A46" s="21"/>
      <c r="B46" s="8"/>
      <c r="C46" s="3"/>
      <c r="D46" s="4" t="s">
        <v>111</v>
      </c>
    </row>
    <row r="47" spans="1:4" hidden="1">
      <c r="A47" s="21"/>
      <c r="B47" s="8"/>
      <c r="C47" s="3"/>
      <c r="D47" s="4" t="s">
        <v>111</v>
      </c>
    </row>
    <row r="48" spans="1:4" hidden="1">
      <c r="A48" s="21"/>
      <c r="B48" s="8"/>
      <c r="C48" s="3"/>
      <c r="D48" s="4" t="s">
        <v>111</v>
      </c>
    </row>
    <row r="49" spans="1:4" hidden="1">
      <c r="A49" s="21"/>
      <c r="B49" s="8"/>
      <c r="C49" s="6"/>
      <c r="D49" s="4" t="s">
        <v>111</v>
      </c>
    </row>
    <row r="50" spans="1:4" hidden="1">
      <c r="A50" s="21"/>
      <c r="B50" s="8"/>
      <c r="C50" s="3"/>
      <c r="D50" s="4" t="s">
        <v>111</v>
      </c>
    </row>
    <row r="51" spans="1:4" hidden="1">
      <c r="A51" s="21"/>
      <c r="B51" s="8"/>
      <c r="C51" s="3"/>
      <c r="D51" s="4" t="s">
        <v>111</v>
      </c>
    </row>
    <row r="52" spans="1:4" hidden="1">
      <c r="A52" s="21"/>
      <c r="B52" s="8"/>
      <c r="C52" s="3"/>
      <c r="D52" s="4" t="s">
        <v>111</v>
      </c>
    </row>
    <row r="53" spans="1:4" hidden="1">
      <c r="A53" s="21"/>
      <c r="B53" s="8"/>
      <c r="C53" s="3"/>
      <c r="D53" s="4" t="s">
        <v>111</v>
      </c>
    </row>
    <row r="54" spans="1:4" hidden="1">
      <c r="A54" s="21"/>
      <c r="B54" s="8"/>
      <c r="C54" s="3"/>
      <c r="D54" s="4" t="s">
        <v>111</v>
      </c>
    </row>
    <row r="55" spans="1:4" hidden="1">
      <c r="A55" s="21"/>
      <c r="B55" s="8"/>
      <c r="C55" s="3"/>
      <c r="D55" s="4" t="s">
        <v>111</v>
      </c>
    </row>
    <row r="56" spans="1:4" hidden="1">
      <c r="A56" s="21"/>
      <c r="B56" s="8"/>
      <c r="C56" s="3"/>
      <c r="D56" s="4" t="s">
        <v>111</v>
      </c>
    </row>
    <row r="57" spans="1:4" hidden="1">
      <c r="A57" s="21"/>
      <c r="B57" s="8"/>
      <c r="C57" s="3"/>
      <c r="D57" s="4" t="s">
        <v>111</v>
      </c>
    </row>
    <row r="58" spans="1:4" hidden="1">
      <c r="A58" s="21"/>
      <c r="B58" s="8"/>
      <c r="C58" s="3"/>
      <c r="D58" s="4" t="s">
        <v>111</v>
      </c>
    </row>
    <row r="59" spans="1:4" hidden="1">
      <c r="A59" s="21"/>
      <c r="B59" s="8"/>
      <c r="C59" s="3"/>
      <c r="D59" s="4" t="s">
        <v>111</v>
      </c>
    </row>
    <row r="60" spans="1:4" hidden="1">
      <c r="A60" s="21"/>
      <c r="B60" s="8"/>
      <c r="C60" s="3"/>
      <c r="D60" s="4" t="s">
        <v>111</v>
      </c>
    </row>
    <row r="61" spans="1:4" hidden="1">
      <c r="A61" s="21"/>
      <c r="B61" s="8"/>
      <c r="C61" s="3"/>
      <c r="D61" s="4" t="s">
        <v>111</v>
      </c>
    </row>
    <row r="62" spans="1:4" hidden="1">
      <c r="A62" s="21"/>
      <c r="B62" s="8"/>
      <c r="C62" s="3"/>
      <c r="D62" s="4" t="s">
        <v>111</v>
      </c>
    </row>
    <row r="63" spans="1:4" hidden="1">
      <c r="A63" s="21"/>
      <c r="B63" s="8"/>
      <c r="C63" s="3"/>
      <c r="D63" s="4" t="s">
        <v>111</v>
      </c>
    </row>
    <row r="64" spans="1:4" hidden="1">
      <c r="A64" s="21"/>
      <c r="B64" s="8"/>
      <c r="C64" s="3"/>
      <c r="D64" s="4" t="s">
        <v>111</v>
      </c>
    </row>
    <row r="65" spans="1:4" hidden="1">
      <c r="A65" s="21"/>
      <c r="B65" s="8"/>
      <c r="C65" s="3"/>
      <c r="D65" s="4" t="s">
        <v>111</v>
      </c>
    </row>
    <row r="66" spans="1:4" hidden="1">
      <c r="A66" s="21"/>
      <c r="B66" s="8"/>
      <c r="C66" s="3"/>
      <c r="D66" s="4" t="s">
        <v>111</v>
      </c>
    </row>
    <row r="67" spans="1:4" hidden="1">
      <c r="A67" s="21"/>
      <c r="B67" s="8"/>
      <c r="C67" s="3"/>
      <c r="D67" s="4" t="s">
        <v>111</v>
      </c>
    </row>
    <row r="68" spans="1:4" hidden="1">
      <c r="A68" s="21"/>
      <c r="B68" s="8"/>
      <c r="C68" s="3"/>
      <c r="D68" s="4" t="s">
        <v>111</v>
      </c>
    </row>
    <row r="69" spans="1:4" hidden="1">
      <c r="A69" s="21"/>
      <c r="B69" s="8"/>
      <c r="C69" s="3"/>
      <c r="D69" s="4" t="s">
        <v>111</v>
      </c>
    </row>
    <row r="70" spans="1:4" hidden="1">
      <c r="A70" s="21"/>
      <c r="B70" s="8"/>
      <c r="C70" s="3"/>
      <c r="D70" s="4" t="s">
        <v>111</v>
      </c>
    </row>
    <row r="71" spans="1:4" hidden="1">
      <c r="A71" s="21"/>
      <c r="B71" s="8"/>
      <c r="C71" s="3"/>
      <c r="D71" s="4" t="s">
        <v>111</v>
      </c>
    </row>
    <row r="72" spans="1:4" hidden="1">
      <c r="A72" s="21"/>
      <c r="B72" s="8"/>
      <c r="C72" s="3"/>
      <c r="D72" s="4" t="s">
        <v>111</v>
      </c>
    </row>
    <row r="73" spans="1:4" hidden="1">
      <c r="A73" s="21"/>
      <c r="B73" s="8"/>
      <c r="C73" s="3"/>
      <c r="D73" s="4" t="s">
        <v>111</v>
      </c>
    </row>
    <row r="74" spans="1:4" hidden="1">
      <c r="A74" s="21"/>
      <c r="B74" s="8"/>
      <c r="C74" s="3"/>
      <c r="D74" s="4" t="s">
        <v>111</v>
      </c>
    </row>
    <row r="75" spans="1:4" hidden="1">
      <c r="A75" s="21"/>
      <c r="B75" s="8"/>
      <c r="C75" s="3"/>
      <c r="D75" s="4" t="s">
        <v>111</v>
      </c>
    </row>
    <row r="76" spans="1:4" hidden="1">
      <c r="A76" s="21"/>
      <c r="B76" s="8"/>
      <c r="C76" s="3"/>
      <c r="D76" s="4" t="s">
        <v>111</v>
      </c>
    </row>
    <row r="77" spans="1:4" ht="25.5">
      <c r="A77" s="19" t="s">
        <v>7</v>
      </c>
      <c r="B77" s="68">
        <f>B78+B79+B80+B81+B82</f>
        <v>152708</v>
      </c>
      <c r="C77" s="20"/>
      <c r="D77" s="22"/>
    </row>
    <row r="78" spans="1:4">
      <c r="A78" s="21"/>
      <c r="B78" s="8"/>
      <c r="C78" s="29"/>
      <c r="D78" s="75"/>
    </row>
    <row r="79" spans="1:4">
      <c r="A79" s="21"/>
      <c r="B79" s="8">
        <v>152708</v>
      </c>
      <c r="C79" s="29" t="s">
        <v>92</v>
      </c>
      <c r="D79" s="75" t="s">
        <v>113</v>
      </c>
    </row>
    <row r="80" spans="1:4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152708</v>
      </c>
      <c r="C149" s="38"/>
      <c r="D149" s="39"/>
    </row>
    <row r="150" spans="1:4">
      <c r="A150" s="10"/>
      <c r="B150" s="10"/>
      <c r="C150" s="10"/>
      <c r="D150" s="10"/>
    </row>
    <row r="151" spans="1:4">
      <c r="A151" s="76"/>
      <c r="B151" s="76"/>
      <c r="C151" s="258"/>
      <c r="D151" s="258"/>
    </row>
  </sheetData>
  <mergeCells count="3">
    <mergeCell ref="A4:D4"/>
    <mergeCell ref="A5:D5"/>
    <mergeCell ref="C151:D151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99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SUM(B14:B22)</f>
        <v>224352.36000000002</v>
      </c>
      <c r="C13" s="20"/>
      <c r="D13" s="55"/>
    </row>
    <row r="14" spans="1:4">
      <c r="A14" s="21" t="s">
        <v>21</v>
      </c>
      <c r="B14" s="8">
        <v>9658.94</v>
      </c>
      <c r="C14" s="74" t="s">
        <v>100</v>
      </c>
      <c r="D14" s="58" t="s">
        <v>101</v>
      </c>
    </row>
    <row r="15" spans="1:4">
      <c r="A15" s="21"/>
      <c r="B15" s="8">
        <v>34038.5</v>
      </c>
      <c r="C15" s="74" t="s">
        <v>100</v>
      </c>
      <c r="D15" s="58" t="s">
        <v>102</v>
      </c>
    </row>
    <row r="16" spans="1:4">
      <c r="A16" s="21"/>
      <c r="B16" s="8">
        <v>36140.550000000003</v>
      </c>
      <c r="C16" s="74" t="s">
        <v>100</v>
      </c>
      <c r="D16" s="58" t="s">
        <v>103</v>
      </c>
    </row>
    <row r="17" spans="1:4">
      <c r="A17" s="21"/>
      <c r="B17" s="8">
        <v>3355</v>
      </c>
      <c r="C17" s="70" t="s">
        <v>104</v>
      </c>
      <c r="D17" s="58" t="s">
        <v>105</v>
      </c>
    </row>
    <row r="18" spans="1:4">
      <c r="A18" s="21"/>
      <c r="B18" s="8">
        <v>452.2</v>
      </c>
      <c r="C18" s="29" t="s">
        <v>106</v>
      </c>
      <c r="D18" s="58" t="s">
        <v>107</v>
      </c>
    </row>
    <row r="19" spans="1:4">
      <c r="A19" s="21"/>
      <c r="B19" s="8">
        <v>82</v>
      </c>
      <c r="C19" s="3" t="s">
        <v>108</v>
      </c>
      <c r="D19" s="4" t="s">
        <v>109</v>
      </c>
    </row>
    <row r="20" spans="1:4">
      <c r="A20" s="21"/>
      <c r="B20" s="8">
        <v>82482</v>
      </c>
      <c r="C20" s="3" t="s">
        <v>110</v>
      </c>
      <c r="D20" s="4" t="s">
        <v>111</v>
      </c>
    </row>
    <row r="21" spans="1:4">
      <c r="A21" s="21"/>
      <c r="B21" s="8">
        <v>54406.04</v>
      </c>
      <c r="C21" s="3" t="s">
        <v>110</v>
      </c>
      <c r="D21" s="4" t="s">
        <v>111</v>
      </c>
    </row>
    <row r="22" spans="1:4">
      <c r="A22" s="21"/>
      <c r="B22" s="8">
        <v>3737.13</v>
      </c>
      <c r="C22" s="3" t="s">
        <v>110</v>
      </c>
      <c r="D22" s="4" t="s">
        <v>111</v>
      </c>
    </row>
    <row r="23" spans="1:4" hidden="1">
      <c r="A23" s="21"/>
      <c r="B23" s="8"/>
      <c r="C23" s="3"/>
      <c r="D23" s="4" t="s">
        <v>111</v>
      </c>
    </row>
    <row r="24" spans="1:4" hidden="1">
      <c r="A24" s="21"/>
      <c r="B24" s="8"/>
      <c r="C24" s="3"/>
      <c r="D24" s="4" t="s">
        <v>111</v>
      </c>
    </row>
    <row r="25" spans="1:4" hidden="1">
      <c r="A25" s="21"/>
      <c r="B25" s="8"/>
      <c r="C25" s="3"/>
      <c r="D25" s="4" t="s">
        <v>111</v>
      </c>
    </row>
    <row r="26" spans="1:4" hidden="1">
      <c r="A26" s="21"/>
      <c r="B26" s="8"/>
      <c r="C26" s="3"/>
      <c r="D26" s="4" t="s">
        <v>111</v>
      </c>
    </row>
    <row r="27" spans="1:4" hidden="1">
      <c r="A27" s="21"/>
      <c r="B27" s="8"/>
      <c r="C27" s="3"/>
      <c r="D27" s="4" t="s">
        <v>111</v>
      </c>
    </row>
    <row r="28" spans="1:4" hidden="1">
      <c r="A28" s="21"/>
      <c r="B28" s="8"/>
      <c r="C28" s="3"/>
      <c r="D28" s="4" t="s">
        <v>111</v>
      </c>
    </row>
    <row r="29" spans="1:4" hidden="1">
      <c r="A29" s="21"/>
      <c r="B29" s="8"/>
      <c r="C29" s="3"/>
      <c r="D29" s="4" t="s">
        <v>111</v>
      </c>
    </row>
    <row r="30" spans="1:4" hidden="1">
      <c r="A30" s="21"/>
      <c r="B30" s="8"/>
      <c r="C30" s="3"/>
      <c r="D30" s="4" t="s">
        <v>111</v>
      </c>
    </row>
    <row r="31" spans="1:4" hidden="1">
      <c r="A31" s="21"/>
      <c r="B31" s="8"/>
      <c r="C31" s="3"/>
      <c r="D31" s="4" t="s">
        <v>111</v>
      </c>
    </row>
    <row r="32" spans="1:4" hidden="1">
      <c r="A32" s="21"/>
      <c r="B32" s="8"/>
      <c r="C32" s="3"/>
      <c r="D32" s="4" t="s">
        <v>111</v>
      </c>
    </row>
    <row r="33" spans="1:4" hidden="1">
      <c r="A33" s="21"/>
      <c r="B33" s="8"/>
      <c r="C33" s="3"/>
      <c r="D33" s="4" t="s">
        <v>111</v>
      </c>
    </row>
    <row r="34" spans="1:4" hidden="1">
      <c r="A34" s="21"/>
      <c r="B34" s="8"/>
      <c r="C34" s="3"/>
      <c r="D34" s="4" t="s">
        <v>111</v>
      </c>
    </row>
    <row r="35" spans="1:4" hidden="1">
      <c r="A35" s="21"/>
      <c r="B35" s="8"/>
      <c r="C35" s="3"/>
      <c r="D35" s="4" t="s">
        <v>111</v>
      </c>
    </row>
    <row r="36" spans="1:4" hidden="1">
      <c r="A36" s="21"/>
      <c r="B36" s="8"/>
      <c r="C36" s="3"/>
      <c r="D36" s="4" t="s">
        <v>111</v>
      </c>
    </row>
    <row r="37" spans="1:4" hidden="1">
      <c r="A37" s="21"/>
      <c r="B37" s="8"/>
      <c r="C37" s="3"/>
      <c r="D37" s="4" t="s">
        <v>111</v>
      </c>
    </row>
    <row r="38" spans="1:4" hidden="1">
      <c r="A38" s="21"/>
      <c r="B38" s="8"/>
      <c r="C38" s="3"/>
      <c r="D38" s="4" t="s">
        <v>111</v>
      </c>
    </row>
    <row r="39" spans="1:4" hidden="1">
      <c r="A39" s="21"/>
      <c r="B39" s="8"/>
      <c r="C39" s="3"/>
      <c r="D39" s="4" t="s">
        <v>111</v>
      </c>
    </row>
    <row r="40" spans="1:4" hidden="1">
      <c r="A40" s="21"/>
      <c r="B40" s="8"/>
      <c r="C40" s="3"/>
      <c r="D40" s="4" t="s">
        <v>111</v>
      </c>
    </row>
    <row r="41" spans="1:4" hidden="1">
      <c r="A41" s="21"/>
      <c r="B41" s="8"/>
      <c r="C41" s="3"/>
      <c r="D41" s="4" t="s">
        <v>111</v>
      </c>
    </row>
    <row r="42" spans="1:4" hidden="1">
      <c r="A42" s="21"/>
      <c r="B42" s="8"/>
      <c r="C42" s="3"/>
      <c r="D42" s="4" t="s">
        <v>111</v>
      </c>
    </row>
    <row r="43" spans="1:4" hidden="1">
      <c r="A43" s="21"/>
      <c r="B43" s="8"/>
      <c r="C43" s="3"/>
      <c r="D43" s="4" t="s">
        <v>111</v>
      </c>
    </row>
    <row r="44" spans="1:4" hidden="1">
      <c r="A44" s="21"/>
      <c r="B44" s="8"/>
      <c r="C44" s="3"/>
      <c r="D44" s="4" t="s">
        <v>111</v>
      </c>
    </row>
    <row r="45" spans="1:4" hidden="1">
      <c r="A45" s="21"/>
      <c r="B45" s="8"/>
      <c r="C45" s="3"/>
      <c r="D45" s="4" t="s">
        <v>111</v>
      </c>
    </row>
    <row r="46" spans="1:4" hidden="1">
      <c r="A46" s="21"/>
      <c r="B46" s="8"/>
      <c r="C46" s="3"/>
      <c r="D46" s="4" t="s">
        <v>111</v>
      </c>
    </row>
    <row r="47" spans="1:4" hidden="1">
      <c r="A47" s="21"/>
      <c r="B47" s="8"/>
      <c r="C47" s="3"/>
      <c r="D47" s="4" t="s">
        <v>111</v>
      </c>
    </row>
    <row r="48" spans="1:4" hidden="1">
      <c r="A48" s="21"/>
      <c r="B48" s="8"/>
      <c r="C48" s="3"/>
      <c r="D48" s="4" t="s">
        <v>111</v>
      </c>
    </row>
    <row r="49" spans="1:4" hidden="1">
      <c r="A49" s="21"/>
      <c r="B49" s="8"/>
      <c r="C49" s="6"/>
      <c r="D49" s="4" t="s">
        <v>111</v>
      </c>
    </row>
    <row r="50" spans="1:4" hidden="1">
      <c r="A50" s="21"/>
      <c r="B50" s="8"/>
      <c r="C50" s="3"/>
      <c r="D50" s="4" t="s">
        <v>111</v>
      </c>
    </row>
    <row r="51" spans="1:4" hidden="1">
      <c r="A51" s="21"/>
      <c r="B51" s="8"/>
      <c r="C51" s="3"/>
      <c r="D51" s="4" t="s">
        <v>111</v>
      </c>
    </row>
    <row r="52" spans="1:4" hidden="1">
      <c r="A52" s="21"/>
      <c r="B52" s="8"/>
      <c r="C52" s="3"/>
      <c r="D52" s="4" t="s">
        <v>111</v>
      </c>
    </row>
    <row r="53" spans="1:4" hidden="1">
      <c r="A53" s="21"/>
      <c r="B53" s="8"/>
      <c r="C53" s="3"/>
      <c r="D53" s="4" t="s">
        <v>111</v>
      </c>
    </row>
    <row r="54" spans="1:4" hidden="1">
      <c r="A54" s="21"/>
      <c r="B54" s="8"/>
      <c r="C54" s="3"/>
      <c r="D54" s="4" t="s">
        <v>111</v>
      </c>
    </row>
    <row r="55" spans="1:4" hidden="1">
      <c r="A55" s="21"/>
      <c r="B55" s="8"/>
      <c r="C55" s="3"/>
      <c r="D55" s="4" t="s">
        <v>111</v>
      </c>
    </row>
    <row r="56" spans="1:4" hidden="1">
      <c r="A56" s="21"/>
      <c r="B56" s="8"/>
      <c r="C56" s="3"/>
      <c r="D56" s="4" t="s">
        <v>111</v>
      </c>
    </row>
    <row r="57" spans="1:4" hidden="1">
      <c r="A57" s="21"/>
      <c r="B57" s="8"/>
      <c r="C57" s="3"/>
      <c r="D57" s="4" t="s">
        <v>111</v>
      </c>
    </row>
    <row r="58" spans="1:4" hidden="1">
      <c r="A58" s="21"/>
      <c r="B58" s="8"/>
      <c r="C58" s="3"/>
      <c r="D58" s="4" t="s">
        <v>111</v>
      </c>
    </row>
    <row r="59" spans="1:4" hidden="1">
      <c r="A59" s="21"/>
      <c r="B59" s="8"/>
      <c r="C59" s="3"/>
      <c r="D59" s="4" t="s">
        <v>111</v>
      </c>
    </row>
    <row r="60" spans="1:4" hidden="1">
      <c r="A60" s="21"/>
      <c r="B60" s="8"/>
      <c r="C60" s="3"/>
      <c r="D60" s="4" t="s">
        <v>111</v>
      </c>
    </row>
    <row r="61" spans="1:4" hidden="1">
      <c r="A61" s="21"/>
      <c r="B61" s="8"/>
      <c r="C61" s="3"/>
      <c r="D61" s="4" t="s">
        <v>111</v>
      </c>
    </row>
    <row r="62" spans="1:4" hidden="1">
      <c r="A62" s="21"/>
      <c r="B62" s="8"/>
      <c r="C62" s="3"/>
      <c r="D62" s="4" t="s">
        <v>111</v>
      </c>
    </row>
    <row r="63" spans="1:4" hidden="1">
      <c r="A63" s="21"/>
      <c r="B63" s="8"/>
      <c r="C63" s="3"/>
      <c r="D63" s="4" t="s">
        <v>111</v>
      </c>
    </row>
    <row r="64" spans="1:4" hidden="1">
      <c r="A64" s="21"/>
      <c r="B64" s="8"/>
      <c r="C64" s="3"/>
      <c r="D64" s="4" t="s">
        <v>111</v>
      </c>
    </row>
    <row r="65" spans="1:4" hidden="1">
      <c r="A65" s="21"/>
      <c r="B65" s="8"/>
      <c r="C65" s="3"/>
      <c r="D65" s="4" t="s">
        <v>111</v>
      </c>
    </row>
    <row r="66" spans="1:4" hidden="1">
      <c r="A66" s="21"/>
      <c r="B66" s="8"/>
      <c r="C66" s="3"/>
      <c r="D66" s="4" t="s">
        <v>111</v>
      </c>
    </row>
    <row r="67" spans="1:4" hidden="1">
      <c r="A67" s="21"/>
      <c r="B67" s="8"/>
      <c r="C67" s="3"/>
      <c r="D67" s="4" t="s">
        <v>111</v>
      </c>
    </row>
    <row r="68" spans="1:4" hidden="1">
      <c r="A68" s="21"/>
      <c r="B68" s="8"/>
      <c r="C68" s="3"/>
      <c r="D68" s="4" t="s">
        <v>111</v>
      </c>
    </row>
    <row r="69" spans="1:4" hidden="1">
      <c r="A69" s="21"/>
      <c r="B69" s="8"/>
      <c r="C69" s="3"/>
      <c r="D69" s="4" t="s">
        <v>111</v>
      </c>
    </row>
    <row r="70" spans="1:4" hidden="1">
      <c r="A70" s="21"/>
      <c r="B70" s="8"/>
      <c r="C70" s="3"/>
      <c r="D70" s="4" t="s">
        <v>111</v>
      </c>
    </row>
    <row r="71" spans="1:4" hidden="1">
      <c r="A71" s="21"/>
      <c r="B71" s="8"/>
      <c r="C71" s="3"/>
      <c r="D71" s="4" t="s">
        <v>111</v>
      </c>
    </row>
    <row r="72" spans="1:4" hidden="1">
      <c r="A72" s="21"/>
      <c r="B72" s="8"/>
      <c r="C72" s="3"/>
      <c r="D72" s="4" t="s">
        <v>111</v>
      </c>
    </row>
    <row r="73" spans="1:4" hidden="1">
      <c r="A73" s="21"/>
      <c r="B73" s="8"/>
      <c r="C73" s="3"/>
      <c r="D73" s="4" t="s">
        <v>111</v>
      </c>
    </row>
    <row r="74" spans="1:4" hidden="1">
      <c r="A74" s="21"/>
      <c r="B74" s="8"/>
      <c r="C74" s="3"/>
      <c r="D74" s="4" t="s">
        <v>111</v>
      </c>
    </row>
    <row r="75" spans="1:4" hidden="1">
      <c r="A75" s="21"/>
      <c r="B75" s="8"/>
      <c r="C75" s="3"/>
      <c r="D75" s="4" t="s">
        <v>111</v>
      </c>
    </row>
    <row r="76" spans="1:4" hidden="1">
      <c r="A76" s="21"/>
      <c r="B76" s="8"/>
      <c r="C76" s="3"/>
      <c r="D76" s="4" t="s">
        <v>111</v>
      </c>
    </row>
    <row r="77" spans="1:4" ht="25.5" hidden="1">
      <c r="A77" s="19" t="s">
        <v>7</v>
      </c>
      <c r="B77" s="68">
        <f>B78+B79+B80+B81+B82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224352.36000000002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3.5703125" customWidth="1"/>
    <col min="2" max="2" width="16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1214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 ht="25.5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SUM(B14:B28)</f>
        <v>111649.14</v>
      </c>
      <c r="C13" s="20"/>
      <c r="D13" s="55"/>
    </row>
    <row r="14" spans="1:4">
      <c r="A14" s="21" t="s">
        <v>21</v>
      </c>
      <c r="B14" s="8">
        <f>1305+2135+221.88+397.76+790.7+803.6+1284+1245.5+259.86+1294.68+1452.4+983.78+788.24+507.74</f>
        <v>13470.140000000001</v>
      </c>
      <c r="C14" s="74" t="s">
        <v>1204</v>
      </c>
      <c r="D14" s="58" t="s">
        <v>1150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v>98179</v>
      </c>
      <c r="C19" s="74" t="s">
        <v>196</v>
      </c>
      <c r="D19" s="58" t="s">
        <v>1215</v>
      </c>
    </row>
    <row r="20" spans="1:4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 t="s">
        <v>92</v>
      </c>
      <c r="D84" s="75"/>
    </row>
    <row r="85" spans="1:4" hidden="1">
      <c r="A85" s="21"/>
      <c r="B85" s="32"/>
      <c r="C85" s="29" t="s">
        <v>92</v>
      </c>
      <c r="D85" s="75"/>
    </row>
    <row r="86" spans="1:4" hidden="1">
      <c r="A86" s="21"/>
      <c r="B86" s="32"/>
      <c r="C86" s="29" t="s">
        <v>92</v>
      </c>
      <c r="D86" s="75"/>
    </row>
    <row r="87" spans="1:4" hidden="1">
      <c r="A87" s="21"/>
      <c r="B87" s="32"/>
      <c r="C87" s="29" t="s">
        <v>92</v>
      </c>
      <c r="D87" s="75"/>
    </row>
    <row r="88" spans="1:4" hidden="1">
      <c r="A88" s="21"/>
      <c r="B88" s="32"/>
      <c r="C88" s="29" t="s">
        <v>92</v>
      </c>
      <c r="D88" s="75"/>
    </row>
    <row r="89" spans="1:4" hidden="1">
      <c r="A89" s="21"/>
      <c r="B89" s="32"/>
      <c r="C89" s="29" t="s">
        <v>92</v>
      </c>
      <c r="D89" s="75"/>
    </row>
    <row r="90" spans="1:4" hidden="1">
      <c r="A90" s="21"/>
      <c r="B90" s="32"/>
      <c r="C90" s="29" t="s">
        <v>92</v>
      </c>
      <c r="D90" s="75"/>
    </row>
    <row r="91" spans="1:4" hidden="1">
      <c r="A91" s="19" t="s">
        <v>8</v>
      </c>
      <c r="B91" s="23"/>
      <c r="C91" s="29" t="s">
        <v>92</v>
      </c>
      <c r="D91" s="75"/>
    </row>
    <row r="92" spans="1:4" hidden="1">
      <c r="A92" s="21" t="s">
        <v>9</v>
      </c>
      <c r="B92" s="8"/>
      <c r="C92" s="29" t="s">
        <v>92</v>
      </c>
      <c r="D92" s="75"/>
    </row>
    <row r="93" spans="1:4" hidden="1">
      <c r="A93" s="21"/>
      <c r="B93" s="8"/>
      <c r="C93" s="29" t="s">
        <v>92</v>
      </c>
      <c r="D93" s="75"/>
    </row>
    <row r="94" spans="1:4" ht="51" hidden="1">
      <c r="A94" s="19" t="s">
        <v>10</v>
      </c>
      <c r="B94" s="23"/>
      <c r="C94" s="29" t="s">
        <v>92</v>
      </c>
      <c r="D94" s="75"/>
    </row>
    <row r="95" spans="1:4" hidden="1">
      <c r="A95" s="21"/>
      <c r="B95" s="8"/>
      <c r="C95" s="29" t="s">
        <v>92</v>
      </c>
      <c r="D95" s="75"/>
    </row>
    <row r="96" spans="1:4" hidden="1">
      <c r="A96" s="21"/>
      <c r="B96" s="8"/>
      <c r="C96" s="29" t="s">
        <v>92</v>
      </c>
      <c r="D96" s="75"/>
    </row>
    <row r="97" spans="1:4" hidden="1">
      <c r="A97" s="21"/>
      <c r="B97" s="8"/>
      <c r="C97" s="29" t="s">
        <v>92</v>
      </c>
      <c r="D97" s="75"/>
    </row>
    <row r="98" spans="1:4" hidden="1">
      <c r="A98" s="21"/>
      <c r="B98" s="8"/>
      <c r="C98" s="29" t="s">
        <v>92</v>
      </c>
      <c r="D98" s="75"/>
    </row>
    <row r="99" spans="1:4" hidden="1">
      <c r="A99" s="21"/>
      <c r="B99" s="8"/>
      <c r="C99" s="29" t="s">
        <v>92</v>
      </c>
      <c r="D99" s="75"/>
    </row>
    <row r="100" spans="1:4" hidden="1">
      <c r="A100" s="21"/>
      <c r="B100" s="8"/>
      <c r="C100" s="29" t="s">
        <v>92</v>
      </c>
      <c r="D100" s="75"/>
    </row>
    <row r="101" spans="1:4" hidden="1">
      <c r="A101" s="21"/>
      <c r="B101" s="8"/>
      <c r="C101" s="29" t="s">
        <v>92</v>
      </c>
      <c r="D101" s="75"/>
    </row>
    <row r="102" spans="1:4" hidden="1">
      <c r="A102" s="21"/>
      <c r="B102" s="8"/>
      <c r="C102" s="29" t="s">
        <v>92</v>
      </c>
      <c r="D102" s="75"/>
    </row>
    <row r="103" spans="1:4" hidden="1">
      <c r="A103" s="21"/>
      <c r="B103" s="8"/>
      <c r="C103" s="29" t="s">
        <v>92</v>
      </c>
      <c r="D103" s="75"/>
    </row>
    <row r="104" spans="1:4" hidden="1">
      <c r="A104" s="21"/>
      <c r="B104" s="8"/>
      <c r="C104" s="29" t="s">
        <v>92</v>
      </c>
      <c r="D104" s="75"/>
    </row>
    <row r="105" spans="1:4" ht="38.25">
      <c r="A105" s="19" t="s">
        <v>11</v>
      </c>
      <c r="B105" s="23"/>
      <c r="C105" s="29" t="s">
        <v>92</v>
      </c>
      <c r="D105" s="75"/>
    </row>
    <row r="106" spans="1:4" ht="38.25">
      <c r="A106" s="21" t="s">
        <v>12</v>
      </c>
      <c r="B106" s="23"/>
      <c r="C106" s="29" t="s">
        <v>92</v>
      </c>
      <c r="D106" s="75"/>
    </row>
    <row r="107" spans="1:4">
      <c r="A107" s="21" t="s">
        <v>27</v>
      </c>
      <c r="B107" s="8"/>
      <c r="C107" s="29" t="s">
        <v>92</v>
      </c>
      <c r="D107" s="75"/>
    </row>
    <row r="108" spans="1:4" hidden="1">
      <c r="A108" s="59"/>
      <c r="B108" s="8"/>
      <c r="C108" s="29" t="s">
        <v>92</v>
      </c>
      <c r="D108" s="75"/>
    </row>
    <row r="109" spans="1:4" hidden="1">
      <c r="A109" s="44"/>
      <c r="B109" s="8"/>
      <c r="C109" s="29" t="s">
        <v>92</v>
      </c>
      <c r="D109" s="75"/>
    </row>
    <row r="110" spans="1:4" hidden="1">
      <c r="A110" s="21"/>
      <c r="B110" s="8"/>
      <c r="C110" s="29" t="s">
        <v>92</v>
      </c>
      <c r="D110" s="75"/>
    </row>
    <row r="111" spans="1:4" hidden="1">
      <c r="A111" s="61"/>
      <c r="B111" s="8"/>
      <c r="C111" s="29" t="s">
        <v>92</v>
      </c>
      <c r="D111" s="75"/>
    </row>
    <row r="112" spans="1:4" hidden="1">
      <c r="A112" s="61"/>
      <c r="B112" s="46"/>
      <c r="C112" s="29" t="s">
        <v>92</v>
      </c>
      <c r="D112" s="75"/>
    </row>
    <row r="113" spans="1:4" hidden="1">
      <c r="A113" s="61"/>
      <c r="B113" s="46"/>
      <c r="C113" s="29" t="s">
        <v>92</v>
      </c>
      <c r="D113" s="75"/>
    </row>
    <row r="114" spans="1:4" hidden="1">
      <c r="A114" s="61"/>
      <c r="B114" s="46"/>
      <c r="C114" s="29" t="s">
        <v>92</v>
      </c>
      <c r="D114" s="75"/>
    </row>
    <row r="115" spans="1:4" hidden="1">
      <c r="A115" s="61"/>
      <c r="B115" s="46"/>
      <c r="C115" s="29" t="s">
        <v>92</v>
      </c>
      <c r="D115" s="75"/>
    </row>
    <row r="116" spans="1:4" hidden="1">
      <c r="A116" s="21"/>
      <c r="B116" s="46"/>
      <c r="C116" s="29" t="s">
        <v>92</v>
      </c>
      <c r="D116" s="75"/>
    </row>
    <row r="117" spans="1:4" hidden="1">
      <c r="A117" s="21"/>
      <c r="B117" s="46"/>
      <c r="C117" s="29" t="s">
        <v>92</v>
      </c>
      <c r="D117" s="75"/>
    </row>
    <row r="118" spans="1:4" hidden="1">
      <c r="A118" s="21"/>
      <c r="B118" s="48"/>
      <c r="C118" s="29" t="s">
        <v>92</v>
      </c>
      <c r="D118" s="75"/>
    </row>
    <row r="119" spans="1:4" hidden="1">
      <c r="A119" s="21"/>
      <c r="B119" s="49"/>
      <c r="C119" s="29" t="s">
        <v>92</v>
      </c>
      <c r="D119" s="75"/>
    </row>
    <row r="120" spans="1:4" hidden="1">
      <c r="A120" s="21"/>
      <c r="B120" s="51"/>
      <c r="C120" s="29" t="s">
        <v>92</v>
      </c>
      <c r="D120" s="75"/>
    </row>
    <row r="121" spans="1:4" hidden="1">
      <c r="A121" s="21"/>
      <c r="B121" s="51"/>
      <c r="C121" s="29" t="s">
        <v>92</v>
      </c>
      <c r="D121" s="75"/>
    </row>
    <row r="122" spans="1:4" hidden="1">
      <c r="A122" s="21"/>
      <c r="B122" s="51"/>
      <c r="C122" s="29" t="s">
        <v>92</v>
      </c>
      <c r="D122" s="75"/>
    </row>
    <row r="123" spans="1:4" hidden="1">
      <c r="A123" s="21"/>
      <c r="B123" s="51"/>
      <c r="C123" s="29" t="s">
        <v>92</v>
      </c>
      <c r="D123" s="75"/>
    </row>
    <row r="124" spans="1:4" hidden="1">
      <c r="A124" s="21"/>
      <c r="B124" s="51"/>
      <c r="C124" s="29" t="s">
        <v>92</v>
      </c>
      <c r="D124" s="75"/>
    </row>
    <row r="125" spans="1:4" hidden="1">
      <c r="A125" s="21"/>
      <c r="B125" s="51"/>
      <c r="C125" s="29" t="s">
        <v>92</v>
      </c>
      <c r="D125" s="75"/>
    </row>
    <row r="126" spans="1:4" hidden="1">
      <c r="A126" s="21"/>
      <c r="B126" s="51"/>
      <c r="C126" s="29" t="s">
        <v>92</v>
      </c>
      <c r="D126" s="75"/>
    </row>
    <row r="127" spans="1:4" hidden="1">
      <c r="A127" s="21"/>
      <c r="B127" s="51"/>
      <c r="C127" s="29" t="s">
        <v>92</v>
      </c>
      <c r="D127" s="75"/>
    </row>
    <row r="128" spans="1:4" hidden="1">
      <c r="A128" s="21"/>
      <c r="B128" s="51"/>
      <c r="C128" s="29" t="s">
        <v>92</v>
      </c>
      <c r="D128" s="75"/>
    </row>
    <row r="129" spans="1:4" hidden="1">
      <c r="A129" s="21"/>
      <c r="B129" s="51"/>
      <c r="C129" s="29" t="s">
        <v>92</v>
      </c>
      <c r="D129" s="75"/>
    </row>
    <row r="130" spans="1:4" hidden="1">
      <c r="A130" s="21"/>
      <c r="B130" s="51"/>
      <c r="C130" s="29" t="s">
        <v>92</v>
      </c>
      <c r="D130" s="75"/>
    </row>
    <row r="131" spans="1:4" hidden="1">
      <c r="A131" s="21"/>
      <c r="B131" s="51"/>
      <c r="C131" s="29" t="s">
        <v>92</v>
      </c>
      <c r="D131" s="75"/>
    </row>
    <row r="132" spans="1:4" hidden="1">
      <c r="A132" s="21"/>
      <c r="B132" s="51"/>
      <c r="C132" s="29" t="s">
        <v>92</v>
      </c>
      <c r="D132" s="75"/>
    </row>
    <row r="133" spans="1:4" hidden="1">
      <c r="A133" s="21"/>
      <c r="B133" s="51"/>
      <c r="C133" s="29" t="s">
        <v>92</v>
      </c>
      <c r="D133" s="75"/>
    </row>
    <row r="134" spans="1:4" hidden="1">
      <c r="A134" s="21"/>
      <c r="B134" s="51"/>
      <c r="C134" s="29" t="s">
        <v>92</v>
      </c>
      <c r="D134" s="75"/>
    </row>
    <row r="135" spans="1:4" hidden="1">
      <c r="A135" s="21"/>
      <c r="B135" s="51"/>
      <c r="C135" s="29" t="s">
        <v>92</v>
      </c>
      <c r="D135" s="75"/>
    </row>
    <row r="136" spans="1:4" hidden="1">
      <c r="A136" s="21"/>
      <c r="B136" s="51"/>
      <c r="C136" s="29" t="s">
        <v>92</v>
      </c>
      <c r="D136" s="75"/>
    </row>
    <row r="137" spans="1:4" hidden="1">
      <c r="A137" s="21"/>
      <c r="B137" s="51"/>
      <c r="C137" s="29" t="s">
        <v>92</v>
      </c>
      <c r="D137" s="75"/>
    </row>
    <row r="138" spans="1:4" hidden="1">
      <c r="A138" s="21"/>
      <c r="B138" s="51"/>
      <c r="C138" s="29" t="s">
        <v>92</v>
      </c>
      <c r="D138" s="75"/>
    </row>
    <row r="139" spans="1:4" hidden="1">
      <c r="A139" s="53"/>
      <c r="B139" s="43"/>
      <c r="C139" s="29" t="s">
        <v>92</v>
      </c>
      <c r="D139" s="75"/>
    </row>
    <row r="140" spans="1:4" ht="15" hidden="1">
      <c r="A140" s="33"/>
      <c r="B140" s="103"/>
      <c r="C140" s="29" t="s">
        <v>92</v>
      </c>
      <c r="D140" s="75"/>
    </row>
    <row r="141" spans="1:4" ht="15" hidden="1">
      <c r="A141" s="33"/>
      <c r="B141" s="103"/>
      <c r="C141" s="29" t="s">
        <v>92</v>
      </c>
      <c r="D141" s="75"/>
    </row>
    <row r="142" spans="1:4" ht="15" hidden="1">
      <c r="A142" s="33"/>
      <c r="B142" s="103"/>
      <c r="C142" s="29" t="s">
        <v>92</v>
      </c>
      <c r="D142" s="75"/>
    </row>
    <row r="143" spans="1:4" ht="15" hidden="1">
      <c r="A143" s="33"/>
      <c r="B143" s="103"/>
      <c r="C143" s="29" t="s">
        <v>92</v>
      </c>
      <c r="D143" s="75"/>
    </row>
    <row r="144" spans="1:4" ht="15">
      <c r="A144" s="33"/>
      <c r="B144" s="103"/>
      <c r="C144" s="29" t="s">
        <v>92</v>
      </c>
      <c r="D144" s="75"/>
    </row>
    <row r="145" spans="1:4">
      <c r="A145" s="21" t="s">
        <v>13</v>
      </c>
      <c r="B145" s="8"/>
      <c r="C145" s="29" t="s">
        <v>92</v>
      </c>
      <c r="D145" s="75"/>
    </row>
    <row r="146" spans="1:4">
      <c r="A146" s="21"/>
      <c r="B146" s="8"/>
      <c r="C146" s="29" t="s">
        <v>92</v>
      </c>
      <c r="D146" s="75"/>
    </row>
    <row r="147" spans="1:4">
      <c r="A147" s="18"/>
      <c r="B147" s="8"/>
      <c r="C147" s="29" t="s">
        <v>92</v>
      </c>
      <c r="D147" s="75"/>
    </row>
    <row r="148" spans="1:4">
      <c r="A148" s="60"/>
      <c r="B148" s="8"/>
      <c r="C148" s="29" t="s">
        <v>92</v>
      </c>
      <c r="D148" s="4"/>
    </row>
    <row r="149" spans="1:4" ht="13.5" thickBot="1">
      <c r="A149" s="37" t="s">
        <v>14</v>
      </c>
      <c r="B149" s="69">
        <f>+B7+B13+B77+B91+B94+B105+B145</f>
        <v>111649.14</v>
      </c>
      <c r="C149" s="38"/>
      <c r="D149" s="39"/>
    </row>
    <row r="150" spans="1:4">
      <c r="A150" s="254"/>
      <c r="B150" s="25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A151" sqref="A151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94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 ht="13.5" thickBot="1">
      <c r="A9" s="21" t="s">
        <v>4</v>
      </c>
      <c r="B9" s="8"/>
      <c r="C9" s="3"/>
      <c r="D9" s="4"/>
    </row>
    <row r="10" spans="1:4" hidden="1">
      <c r="A10" s="21"/>
      <c r="B10" s="8"/>
      <c r="C10" s="3"/>
      <c r="D10" s="4"/>
    </row>
    <row r="11" spans="1:4" hidden="1">
      <c r="A11" s="21"/>
      <c r="B11" s="8"/>
      <c r="C11" s="3"/>
      <c r="D11" s="4"/>
    </row>
    <row r="12" spans="1:4" ht="13.5" hidden="1" thickBot="1">
      <c r="A12" s="21"/>
      <c r="B12" s="8"/>
      <c r="C12" s="3"/>
      <c r="D12" s="4"/>
    </row>
    <row r="13" spans="1:4">
      <c r="A13" s="19" t="s">
        <v>6</v>
      </c>
      <c r="B13" s="25">
        <f>SUM(B14:B18)</f>
        <v>1548.7</v>
      </c>
      <c r="C13" s="20"/>
      <c r="D13" s="55"/>
    </row>
    <row r="14" spans="1:4">
      <c r="A14" s="21" t="s">
        <v>21</v>
      </c>
      <c r="B14" s="8">
        <v>912</v>
      </c>
      <c r="C14" s="74" t="s">
        <v>95</v>
      </c>
      <c r="D14" s="58" t="s">
        <v>96</v>
      </c>
    </row>
    <row r="15" spans="1:4">
      <c r="A15" s="21"/>
      <c r="B15" s="8">
        <v>636.70000000000005</v>
      </c>
      <c r="C15" s="74" t="s">
        <v>95</v>
      </c>
      <c r="D15" s="58" t="s">
        <v>96</v>
      </c>
    </row>
    <row r="16" spans="1:4" hidden="1">
      <c r="A16" s="21"/>
      <c r="B16" s="8"/>
      <c r="C16" s="29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3"/>
      <c r="D19" s="4"/>
    </row>
    <row r="20" spans="1:4" hidden="1">
      <c r="A20" s="21"/>
      <c r="B20" s="8"/>
      <c r="C20" s="3"/>
      <c r="D20" s="4"/>
    </row>
    <row r="21" spans="1:4" hidden="1">
      <c r="A21" s="21"/>
      <c r="B21" s="8"/>
      <c r="C21" s="3"/>
      <c r="D21" s="4"/>
    </row>
    <row r="22" spans="1:4" hidden="1">
      <c r="A22" s="21"/>
      <c r="B22" s="8"/>
      <c r="C22" s="3"/>
      <c r="D22" s="4"/>
    </row>
    <row r="23" spans="1:4" hidden="1">
      <c r="A23" s="21"/>
      <c r="B23" s="8"/>
      <c r="C23" s="3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6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3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t="25.5">
      <c r="A77" s="19" t="s">
        <v>7</v>
      </c>
      <c r="B77" s="68">
        <f>B78+B79+B80+B81+B82</f>
        <v>15750000</v>
      </c>
      <c r="C77" s="20"/>
      <c r="D77" s="22"/>
    </row>
    <row r="78" spans="1:4">
      <c r="A78" s="21"/>
      <c r="B78" s="8">
        <v>15750000</v>
      </c>
      <c r="C78" s="29" t="s">
        <v>97</v>
      </c>
      <c r="D78" s="75" t="s">
        <v>98</v>
      </c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40"/>
    </row>
    <row r="85" spans="1:4" hidden="1">
      <c r="A85" s="21"/>
      <c r="B85" s="32"/>
      <c r="C85" s="29"/>
      <c r="D85" s="40"/>
    </row>
    <row r="86" spans="1:4" hidden="1">
      <c r="A86" s="21"/>
      <c r="B86" s="32"/>
      <c r="C86" s="29"/>
      <c r="D86" s="40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58"/>
    </row>
    <row r="90" spans="1:4" hidden="1">
      <c r="A90" s="21"/>
      <c r="B90" s="32"/>
      <c r="C90" s="29"/>
      <c r="D90" s="58"/>
    </row>
    <row r="91" spans="1:4" hidden="1">
      <c r="A91" s="19" t="s">
        <v>8</v>
      </c>
      <c r="B91" s="23">
        <f>SUM(B92:B93)</f>
        <v>0</v>
      </c>
      <c r="C91" s="20"/>
      <c r="D91" s="22"/>
    </row>
    <row r="92" spans="1:4" hidden="1">
      <c r="A92" s="21" t="s">
        <v>9</v>
      </c>
      <c r="B92" s="8"/>
      <c r="C92" s="29"/>
      <c r="D92" s="40"/>
    </row>
    <row r="93" spans="1:4" hidden="1">
      <c r="A93" s="21"/>
      <c r="B93" s="8"/>
      <c r="C93" s="6"/>
      <c r="D93" s="9"/>
    </row>
    <row r="94" spans="1:4" ht="51" hidden="1">
      <c r="A94" s="19" t="s">
        <v>10</v>
      </c>
      <c r="B94" s="23">
        <f>B95+B96+B97+B98</f>
        <v>0</v>
      </c>
      <c r="C94" s="20"/>
      <c r="D94" s="22"/>
    </row>
    <row r="95" spans="1:4" hidden="1">
      <c r="A95" s="21"/>
      <c r="B95" s="8"/>
      <c r="C95" s="3"/>
      <c r="D95" s="7"/>
    </row>
    <row r="96" spans="1:4" hidden="1">
      <c r="A96" s="21"/>
      <c r="B96" s="8"/>
      <c r="C96" s="29"/>
      <c r="D96" s="56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29"/>
      <c r="D99" s="56"/>
    </row>
    <row r="100" spans="1:4" hidden="1">
      <c r="A100" s="21"/>
      <c r="B100" s="8"/>
      <c r="C100" s="3"/>
      <c r="D100" s="56"/>
    </row>
    <row r="101" spans="1:4" hidden="1">
      <c r="A101" s="21"/>
      <c r="B101" s="8"/>
      <c r="C101" s="3"/>
      <c r="D101" s="56"/>
    </row>
    <row r="102" spans="1:4" hidden="1">
      <c r="A102" s="21"/>
      <c r="B102" s="8"/>
      <c r="C102" s="3"/>
      <c r="D102" s="7"/>
    </row>
    <row r="103" spans="1:4" hidden="1">
      <c r="A103" s="21"/>
      <c r="B103" s="8"/>
      <c r="C103" s="3"/>
      <c r="D103" s="7"/>
    </row>
    <row r="104" spans="1:4" hidden="1">
      <c r="A104" s="21"/>
      <c r="B104" s="8"/>
      <c r="C104" s="3"/>
      <c r="D104" s="7"/>
    </row>
    <row r="105" spans="1:4" ht="38.25" hidden="1">
      <c r="A105" s="19" t="s">
        <v>11</v>
      </c>
      <c r="B105" s="23"/>
      <c r="C105" s="20"/>
      <c r="D105" s="22"/>
    </row>
    <row r="106" spans="1:4" ht="25.5" hidden="1">
      <c r="A106" s="21" t="s">
        <v>12</v>
      </c>
      <c r="B106" s="23">
        <f>B107+B108+B109+B110</f>
        <v>0</v>
      </c>
      <c r="C106" s="20"/>
      <c r="D106" s="22"/>
    </row>
    <row r="107" spans="1:4" hidden="1">
      <c r="A107" s="21" t="s">
        <v>27</v>
      </c>
      <c r="B107" s="8"/>
      <c r="C107" s="3"/>
      <c r="D107" s="7"/>
    </row>
    <row r="108" spans="1:4" hidden="1">
      <c r="A108" s="59"/>
      <c r="B108" s="8"/>
      <c r="C108" s="29"/>
      <c r="D108" s="56"/>
    </row>
    <row r="109" spans="1:4" hidden="1">
      <c r="A109" s="44"/>
      <c r="B109" s="8"/>
      <c r="C109" s="3"/>
      <c r="D109" s="7"/>
    </row>
    <row r="110" spans="1:4" hidden="1">
      <c r="A110" s="21"/>
      <c r="B110" s="8"/>
      <c r="C110" s="29"/>
      <c r="D110" s="56"/>
    </row>
    <row r="111" spans="1:4" hidden="1">
      <c r="A111" s="61"/>
      <c r="B111" s="8"/>
      <c r="C111" s="29"/>
      <c r="D111" s="56"/>
    </row>
    <row r="112" spans="1:4" hidden="1">
      <c r="A112" s="61"/>
      <c r="B112" s="46"/>
      <c r="C112" s="45"/>
      <c r="D112" s="62"/>
    </row>
    <row r="113" spans="1:4" hidden="1">
      <c r="A113" s="61"/>
      <c r="B113" s="46"/>
      <c r="C113" s="45"/>
      <c r="D113" s="62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21"/>
      <c r="B116" s="46"/>
      <c r="C116" s="47"/>
      <c r="D116" s="63"/>
    </row>
    <row r="117" spans="1:4" hidden="1">
      <c r="A117" s="21"/>
      <c r="B117" s="46"/>
      <c r="C117" s="42"/>
      <c r="D117" s="63"/>
    </row>
    <row r="118" spans="1:4" hidden="1">
      <c r="A118" s="21"/>
      <c r="B118" s="48"/>
      <c r="C118" s="47"/>
      <c r="D118" s="63"/>
    </row>
    <row r="119" spans="1:4" hidden="1">
      <c r="A119" s="21"/>
      <c r="B119" s="49"/>
      <c r="C119" s="50"/>
      <c r="D119" s="64"/>
    </row>
    <row r="120" spans="1:4" hidden="1">
      <c r="A120" s="21"/>
      <c r="B120" s="51"/>
      <c r="C120" s="52"/>
      <c r="D120" s="65"/>
    </row>
    <row r="121" spans="1:4" hidden="1">
      <c r="A121" s="21"/>
      <c r="B121" s="51"/>
      <c r="C121" s="52"/>
      <c r="D121" s="65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30"/>
      <c r="D131" s="65"/>
    </row>
    <row r="132" spans="1:4" ht="15" hidden="1">
      <c r="A132" s="21"/>
      <c r="B132" s="51"/>
      <c r="C132" s="30"/>
      <c r="D132" s="66"/>
    </row>
    <row r="133" spans="1:4" ht="15" hidden="1">
      <c r="A133" s="21"/>
      <c r="B133" s="51"/>
      <c r="C133" s="30"/>
      <c r="D133" s="66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idden="1">
      <c r="A139" s="53"/>
      <c r="B139" s="43"/>
      <c r="C139" s="54"/>
      <c r="D139" s="67"/>
    </row>
    <row r="140" spans="1:4" ht="15" hidden="1">
      <c r="A140" s="33"/>
      <c r="B140" s="41"/>
      <c r="C140" s="30"/>
      <c r="D140" s="62"/>
    </row>
    <row r="141" spans="1:4" ht="15" hidden="1">
      <c r="A141" s="33"/>
      <c r="B141" s="41"/>
      <c r="C141" s="30"/>
      <c r="D141" s="62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>
      <c r="A145" s="21" t="s">
        <v>13</v>
      </c>
      <c r="B145" s="8">
        <f>B146+B147+B148</f>
        <v>0</v>
      </c>
      <c r="C145" s="3"/>
      <c r="D145" s="4"/>
    </row>
    <row r="146" spans="1:4">
      <c r="A146" s="21"/>
      <c r="B146" s="8"/>
      <c r="C146" s="3"/>
      <c r="D146" s="4"/>
    </row>
    <row r="147" spans="1:4">
      <c r="A147" s="18"/>
      <c r="B147" s="8"/>
      <c r="C147" s="3"/>
      <c r="D147" s="4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15751548.699999999</v>
      </c>
      <c r="C149" s="38"/>
      <c r="D149" s="39"/>
    </row>
    <row r="150" spans="1:4">
      <c r="A150" s="10"/>
      <c r="B150" s="10"/>
      <c r="C150" s="10"/>
      <c r="D150" s="10"/>
    </row>
  </sheetData>
  <mergeCells count="2">
    <mergeCell ref="A4:D4"/>
    <mergeCell ref="A5:D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"/>
  <sheetViews>
    <sheetView topLeftCell="A5" workbookViewId="0">
      <selection activeCell="E16" sqref="E16"/>
    </sheetView>
  </sheetViews>
  <sheetFormatPr defaultRowHeight="12.75"/>
  <cols>
    <col min="1" max="1" width="28.42578125" customWidth="1"/>
    <col min="2" max="2" width="14" customWidth="1"/>
    <col min="3" max="3" width="15.5703125" customWidth="1"/>
    <col min="4" max="4" width="28.7109375" customWidth="1"/>
  </cols>
  <sheetData>
    <row r="1" spans="1:4" ht="15.75" hidden="1">
      <c r="A1" s="10"/>
      <c r="B1" s="10"/>
      <c r="C1" s="11"/>
      <c r="D1" s="10"/>
    </row>
    <row r="2" spans="1:4" ht="15.75" hidden="1">
      <c r="A2" s="10"/>
      <c r="B2" s="10"/>
      <c r="C2" s="11"/>
      <c r="D2" s="10"/>
    </row>
    <row r="3" spans="1:4" ht="15.75" hidden="1">
      <c r="A3" s="10"/>
      <c r="B3" s="10"/>
      <c r="C3" s="11"/>
      <c r="D3" s="10"/>
    </row>
    <row r="4" spans="1:4" ht="15.75" hidden="1">
      <c r="A4" s="10"/>
      <c r="B4" s="10"/>
      <c r="C4" s="11"/>
      <c r="D4" s="10"/>
    </row>
    <row r="5" spans="1:4" ht="15.75">
      <c r="A5" s="10"/>
      <c r="B5" s="10"/>
      <c r="C5" s="11"/>
      <c r="D5" s="10"/>
    </row>
    <row r="6" spans="1:4" ht="22.5">
      <c r="A6" s="10"/>
      <c r="B6" s="13" t="s">
        <v>15</v>
      </c>
      <c r="C6" s="31"/>
      <c r="D6" s="31"/>
    </row>
    <row r="7" spans="1:4">
      <c r="A7" s="10"/>
      <c r="B7" s="10"/>
      <c r="C7" s="10"/>
      <c r="D7" s="10"/>
    </row>
    <row r="8" spans="1:4" ht="53.25" hidden="1" customHeight="1">
      <c r="A8" s="10"/>
      <c r="B8" s="10"/>
      <c r="C8" s="10"/>
      <c r="D8" s="10"/>
    </row>
    <row r="9" spans="1:4">
      <c r="A9" s="10"/>
      <c r="B9" s="10"/>
      <c r="C9" s="10"/>
      <c r="D9" s="10"/>
    </row>
    <row r="10" spans="1:4">
      <c r="A10" s="257" t="s">
        <v>0</v>
      </c>
      <c r="B10" s="257"/>
      <c r="C10" s="257"/>
      <c r="D10" s="257"/>
    </row>
    <row r="11" spans="1:4" ht="12.75" customHeight="1">
      <c r="A11" s="72"/>
      <c r="B11" s="72"/>
      <c r="C11" s="72"/>
      <c r="D11" s="72"/>
    </row>
    <row r="12" spans="1:4" ht="12.75" customHeight="1">
      <c r="A12" s="257" t="s">
        <v>91</v>
      </c>
      <c r="B12" s="257"/>
      <c r="C12" s="257"/>
      <c r="D12" s="257"/>
    </row>
    <row r="13" spans="1:4" ht="12.75" customHeight="1">
      <c r="A13" s="72"/>
      <c r="B13" s="72"/>
      <c r="C13" s="72"/>
      <c r="D13" s="72"/>
    </row>
    <row r="14" spans="1:4" ht="12.75" customHeight="1">
      <c r="A14" s="72"/>
      <c r="B14" s="72"/>
      <c r="C14" s="72"/>
      <c r="D14" s="72"/>
    </row>
    <row r="15" spans="1:4" ht="13.5" thickBot="1">
      <c r="A15" s="72"/>
      <c r="B15" s="72"/>
      <c r="C15" s="72"/>
      <c r="D15" s="72"/>
    </row>
    <row r="16" spans="1:4" ht="26.25" thickBot="1">
      <c r="A16" s="15" t="s">
        <v>1</v>
      </c>
      <c r="B16" s="28" t="s">
        <v>23</v>
      </c>
      <c r="C16" s="16" t="s">
        <v>2</v>
      </c>
      <c r="D16" s="17" t="s">
        <v>3</v>
      </c>
    </row>
    <row r="17" spans="1:4" ht="12.75" customHeight="1">
      <c r="A17" s="24" t="s">
        <v>5</v>
      </c>
      <c r="B17" s="25">
        <f>SUM(B18:B22)</f>
        <v>0</v>
      </c>
      <c r="C17" s="26"/>
      <c r="D17" s="27"/>
    </row>
    <row r="18" spans="1:4" ht="12.75" customHeight="1">
      <c r="A18" s="21" t="s">
        <v>4</v>
      </c>
      <c r="B18" s="8"/>
      <c r="C18" s="3"/>
      <c r="D18" s="4"/>
    </row>
    <row r="19" spans="1:4" ht="12.75" customHeight="1" thickBot="1">
      <c r="A19" s="21" t="s">
        <v>4</v>
      </c>
      <c r="B19" s="8"/>
      <c r="C19" s="3"/>
      <c r="D19" s="4"/>
    </row>
    <row r="20" spans="1:4" ht="12.75" hidden="1" customHeight="1">
      <c r="A20" s="21"/>
      <c r="B20" s="8"/>
      <c r="C20" s="3"/>
      <c r="D20" s="4"/>
    </row>
    <row r="21" spans="1:4" ht="12.75" hidden="1" customHeight="1">
      <c r="A21" s="21"/>
      <c r="B21" s="8"/>
      <c r="C21" s="3"/>
      <c r="D21" s="4"/>
    </row>
    <row r="22" spans="1:4" ht="12.75" hidden="1" customHeight="1" thickBot="1">
      <c r="A22" s="21"/>
      <c r="B22" s="8"/>
      <c r="C22" s="3"/>
      <c r="D22" s="4"/>
    </row>
    <row r="23" spans="1:4" ht="12.75" customHeight="1">
      <c r="A23" s="19" t="s">
        <v>6</v>
      </c>
      <c r="B23" s="25">
        <f>SUM(B24:B53)</f>
        <v>0</v>
      </c>
      <c r="C23" s="20"/>
      <c r="D23" s="55"/>
    </row>
    <row r="24" spans="1:4" ht="12.75" customHeight="1" thickBot="1">
      <c r="A24" s="21" t="s">
        <v>21</v>
      </c>
      <c r="B24" s="8"/>
      <c r="C24" s="74"/>
      <c r="D24" s="58"/>
    </row>
    <row r="25" spans="1:4" ht="12.75" hidden="1" customHeight="1">
      <c r="A25" s="21"/>
      <c r="B25" s="8"/>
      <c r="C25" s="74"/>
      <c r="D25" s="58"/>
    </row>
    <row r="26" spans="1:4" ht="12.75" hidden="1" customHeight="1">
      <c r="A26" s="21"/>
      <c r="B26" s="8"/>
      <c r="C26" s="74"/>
      <c r="D26" s="58"/>
    </row>
    <row r="27" spans="1:4" ht="12.75" hidden="1" customHeight="1">
      <c r="A27" s="21"/>
      <c r="B27" s="8"/>
      <c r="C27" s="74"/>
      <c r="D27" s="58"/>
    </row>
    <row r="28" spans="1:4" ht="12.75" hidden="1" customHeight="1">
      <c r="A28" s="21"/>
      <c r="B28" s="8"/>
      <c r="C28" s="74"/>
      <c r="D28" s="58"/>
    </row>
    <row r="29" spans="1:4" ht="12.75" hidden="1" customHeight="1">
      <c r="A29" s="21"/>
      <c r="B29" s="8"/>
      <c r="C29" s="74"/>
      <c r="D29" s="58"/>
    </row>
    <row r="30" spans="1:4" ht="12.75" hidden="1" customHeight="1">
      <c r="A30" s="21"/>
      <c r="B30" s="8"/>
      <c r="C30" s="74"/>
      <c r="D30" s="58"/>
    </row>
    <row r="31" spans="1:4" ht="12.75" hidden="1" customHeight="1">
      <c r="A31" s="21"/>
      <c r="B31" s="8"/>
      <c r="C31" s="74"/>
      <c r="D31" s="58"/>
    </row>
    <row r="32" spans="1:4" ht="12.75" hidden="1" customHeight="1">
      <c r="A32" s="21"/>
      <c r="B32" s="8"/>
      <c r="C32" s="74"/>
      <c r="D32" s="58"/>
    </row>
    <row r="33" spans="1:4" ht="12.75" hidden="1" customHeight="1">
      <c r="A33" s="21"/>
      <c r="B33" s="8"/>
      <c r="C33" s="74"/>
      <c r="D33" s="58"/>
    </row>
    <row r="34" spans="1:4" ht="12.75" hidden="1" customHeight="1">
      <c r="A34" s="21"/>
      <c r="B34" s="8"/>
      <c r="C34" s="74"/>
      <c r="D34" s="58"/>
    </row>
    <row r="35" spans="1:4" ht="12.75" hidden="1" customHeight="1">
      <c r="A35" s="21"/>
      <c r="B35" s="8"/>
      <c r="C35" s="74"/>
      <c r="D35" s="58"/>
    </row>
    <row r="36" spans="1:4" ht="12.75" hidden="1" customHeight="1">
      <c r="A36" s="21"/>
      <c r="B36" s="8"/>
      <c r="C36" s="74"/>
      <c r="D36" s="58"/>
    </row>
    <row r="37" spans="1:4" ht="12.75" hidden="1" customHeight="1">
      <c r="A37" s="21"/>
      <c r="B37" s="8"/>
      <c r="C37" s="70"/>
      <c r="D37" s="58"/>
    </row>
    <row r="38" spans="1:4" ht="12.75" hidden="1" customHeight="1">
      <c r="A38" s="21"/>
      <c r="B38" s="8"/>
      <c r="C38" s="70"/>
      <c r="D38" s="58"/>
    </row>
    <row r="39" spans="1:4" ht="12.75" hidden="1" customHeight="1">
      <c r="A39" s="21"/>
      <c r="B39" s="8"/>
      <c r="C39" s="70"/>
      <c r="D39" s="58"/>
    </row>
    <row r="40" spans="1:4" ht="12.75" hidden="1" customHeight="1">
      <c r="A40" s="21"/>
      <c r="B40" s="8"/>
      <c r="C40" s="70"/>
      <c r="D40" s="58"/>
    </row>
    <row r="41" spans="1:4" ht="12.75" hidden="1" customHeight="1">
      <c r="A41" s="21"/>
      <c r="B41" s="8"/>
      <c r="C41" s="3"/>
      <c r="D41" s="4"/>
    </row>
    <row r="42" spans="1:4" ht="12.75" hidden="1" customHeight="1">
      <c r="A42" s="21"/>
      <c r="B42" s="8"/>
      <c r="C42" s="3"/>
      <c r="D42" s="4"/>
    </row>
    <row r="43" spans="1:4" ht="12.75" hidden="1" customHeight="1">
      <c r="A43" s="21"/>
      <c r="B43" s="8"/>
      <c r="C43" s="3"/>
      <c r="D43" s="4"/>
    </row>
    <row r="44" spans="1:4" ht="12.75" hidden="1" customHeight="1">
      <c r="A44" s="21"/>
      <c r="B44" s="8"/>
      <c r="C44" s="3"/>
      <c r="D44" s="4"/>
    </row>
    <row r="45" spans="1:4" ht="12.75" hidden="1" customHeight="1">
      <c r="A45" s="21"/>
      <c r="B45" s="8"/>
      <c r="C45" s="3"/>
      <c r="D45" s="4"/>
    </row>
    <row r="46" spans="1:4" ht="12.75" hidden="1" customHeight="1">
      <c r="A46" s="21"/>
      <c r="B46" s="8"/>
      <c r="C46" s="3"/>
      <c r="D46" s="4"/>
    </row>
    <row r="47" spans="1:4" ht="12.75" hidden="1" customHeight="1">
      <c r="A47" s="21"/>
      <c r="B47" s="8"/>
      <c r="C47" s="3"/>
      <c r="D47" s="4"/>
    </row>
    <row r="48" spans="1:4" ht="12.75" hidden="1" customHeight="1">
      <c r="A48" s="21"/>
      <c r="B48" s="8"/>
      <c r="C48" s="3"/>
      <c r="D48" s="4"/>
    </row>
    <row r="49" spans="1:4" ht="12.75" hidden="1" customHeight="1">
      <c r="A49" s="21"/>
      <c r="B49" s="8"/>
      <c r="C49" s="3"/>
      <c r="D49" s="4"/>
    </row>
    <row r="50" spans="1:4" ht="12.75" hidden="1" customHeight="1">
      <c r="A50" s="21"/>
      <c r="B50" s="8"/>
      <c r="C50" s="3"/>
      <c r="D50" s="4"/>
    </row>
    <row r="51" spans="1:4" ht="12.75" hidden="1" customHeight="1">
      <c r="A51" s="21"/>
      <c r="B51" s="8"/>
      <c r="C51" s="3"/>
      <c r="D51" s="4"/>
    </row>
    <row r="52" spans="1:4" ht="12.75" hidden="1" customHeight="1">
      <c r="A52" s="21"/>
      <c r="B52" s="8"/>
      <c r="C52" s="3"/>
      <c r="D52" s="4"/>
    </row>
    <row r="53" spans="1:4" ht="12.75" hidden="1" customHeight="1">
      <c r="A53" s="21"/>
      <c r="B53" s="8"/>
      <c r="C53" s="3"/>
      <c r="D53" s="4"/>
    </row>
    <row r="54" spans="1:4" ht="12.75" hidden="1" customHeight="1">
      <c r="A54" s="21"/>
      <c r="B54" s="8"/>
      <c r="C54" s="3"/>
      <c r="D54" s="4"/>
    </row>
    <row r="55" spans="1:4" ht="12.75" hidden="1" customHeight="1">
      <c r="A55" s="21"/>
      <c r="B55" s="8"/>
      <c r="C55" s="3"/>
      <c r="D55" s="4"/>
    </row>
    <row r="56" spans="1:4" ht="12.75" hidden="1" customHeight="1">
      <c r="A56" s="21"/>
      <c r="B56" s="8"/>
      <c r="C56" s="3"/>
      <c r="D56" s="4"/>
    </row>
    <row r="57" spans="1:4" ht="12.75" hidden="1" customHeight="1">
      <c r="A57" s="21"/>
      <c r="B57" s="8"/>
      <c r="C57" s="3"/>
      <c r="D57" s="4"/>
    </row>
    <row r="58" spans="1:4" ht="12.75" hidden="1" customHeight="1">
      <c r="A58" s="21"/>
      <c r="B58" s="8"/>
      <c r="C58" s="3"/>
      <c r="D58" s="4"/>
    </row>
    <row r="59" spans="1:4" ht="12.75" hidden="1" customHeight="1">
      <c r="A59" s="21"/>
      <c r="B59" s="8"/>
      <c r="C59" s="3"/>
      <c r="D59" s="4"/>
    </row>
    <row r="60" spans="1:4" ht="12.75" hidden="1" customHeight="1">
      <c r="A60" s="21"/>
      <c r="B60" s="8"/>
      <c r="C60" s="3"/>
      <c r="D60" s="4"/>
    </row>
    <row r="61" spans="1:4" ht="12.75" hidden="1" customHeight="1">
      <c r="A61" s="21"/>
      <c r="B61" s="8"/>
      <c r="C61" s="3"/>
      <c r="D61" s="4"/>
    </row>
    <row r="62" spans="1:4" ht="12.75" hidden="1" customHeight="1">
      <c r="A62" s="21"/>
      <c r="B62" s="8"/>
      <c r="C62" s="3"/>
      <c r="D62" s="4"/>
    </row>
    <row r="63" spans="1:4" ht="12.75" hidden="1" customHeight="1">
      <c r="A63" s="21"/>
      <c r="B63" s="8"/>
      <c r="C63" s="3"/>
      <c r="D63" s="4"/>
    </row>
    <row r="64" spans="1:4" ht="12.75" hidden="1" customHeight="1">
      <c r="A64" s="21"/>
      <c r="B64" s="8"/>
      <c r="C64" s="6"/>
      <c r="D64" s="4"/>
    </row>
    <row r="65" spans="1:4" ht="12.75" hidden="1" customHeight="1">
      <c r="A65" s="21"/>
      <c r="B65" s="8"/>
      <c r="C65" s="3"/>
      <c r="D65" s="4"/>
    </row>
    <row r="66" spans="1:4" ht="12.75" hidden="1" customHeight="1">
      <c r="A66" s="21"/>
      <c r="B66" s="8"/>
      <c r="C66" s="3"/>
      <c r="D66" s="4"/>
    </row>
    <row r="67" spans="1:4" ht="12.75" hidden="1" customHeight="1">
      <c r="A67" s="21"/>
      <c r="B67" s="8"/>
      <c r="C67" s="3"/>
      <c r="D67" s="4"/>
    </row>
    <row r="68" spans="1:4" ht="12.75" hidden="1" customHeight="1">
      <c r="A68" s="21"/>
      <c r="B68" s="8"/>
      <c r="C68" s="3"/>
      <c r="D68" s="4"/>
    </row>
    <row r="69" spans="1:4" ht="12.75" hidden="1" customHeight="1">
      <c r="A69" s="21"/>
      <c r="B69" s="8"/>
      <c r="C69" s="3"/>
      <c r="D69" s="4"/>
    </row>
    <row r="70" spans="1:4" ht="12.75" hidden="1" customHeight="1">
      <c r="A70" s="21"/>
      <c r="B70" s="8"/>
      <c r="C70" s="3"/>
      <c r="D70" s="4"/>
    </row>
    <row r="71" spans="1:4" ht="12.75" hidden="1" customHeight="1">
      <c r="A71" s="21"/>
      <c r="B71" s="8"/>
      <c r="C71" s="3"/>
      <c r="D71" s="4"/>
    </row>
    <row r="72" spans="1:4" ht="12.75" hidden="1" customHeight="1">
      <c r="A72" s="21"/>
      <c r="B72" s="8"/>
      <c r="C72" s="3"/>
      <c r="D72" s="4"/>
    </row>
    <row r="73" spans="1:4" ht="12.75" hidden="1" customHeight="1">
      <c r="A73" s="21"/>
      <c r="B73" s="8"/>
      <c r="C73" s="3"/>
      <c r="D73" s="4"/>
    </row>
    <row r="74" spans="1:4" ht="12.75" hidden="1" customHeight="1">
      <c r="A74" s="21"/>
      <c r="B74" s="8"/>
      <c r="C74" s="3"/>
      <c r="D74" s="4"/>
    </row>
    <row r="75" spans="1:4" ht="12.75" hidden="1" customHeight="1">
      <c r="A75" s="21"/>
      <c r="B75" s="8"/>
      <c r="C75" s="3"/>
      <c r="D75" s="4"/>
    </row>
    <row r="76" spans="1:4" ht="12.75" hidden="1" customHeight="1">
      <c r="A76" s="21"/>
      <c r="B76" s="8"/>
      <c r="C76" s="3"/>
      <c r="D76" s="4"/>
    </row>
    <row r="77" spans="1:4" ht="12.75" hidden="1" customHeight="1">
      <c r="A77" s="21"/>
      <c r="B77" s="8"/>
      <c r="C77" s="3"/>
      <c r="D77" s="4"/>
    </row>
    <row r="78" spans="1:4" ht="12.75" hidden="1" customHeight="1">
      <c r="A78" s="21"/>
      <c r="B78" s="8"/>
      <c r="C78" s="3"/>
      <c r="D78" s="4"/>
    </row>
    <row r="79" spans="1:4" ht="24" hidden="1" customHeight="1">
      <c r="A79" s="21"/>
      <c r="B79" s="8"/>
      <c r="C79" s="3"/>
      <c r="D79" s="4"/>
    </row>
    <row r="80" spans="1:4" hidden="1">
      <c r="A80" s="21"/>
      <c r="B80" s="8"/>
      <c r="C80" s="3"/>
      <c r="D80" s="4"/>
    </row>
    <row r="81" spans="1:4" hidden="1">
      <c r="A81" s="21"/>
      <c r="B81" s="8"/>
      <c r="C81" s="3"/>
      <c r="D81" s="4"/>
    </row>
    <row r="82" spans="1:4" hidden="1">
      <c r="A82" s="21"/>
      <c r="B82" s="8"/>
      <c r="C82" s="3"/>
      <c r="D82" s="4"/>
    </row>
    <row r="83" spans="1:4" hidden="1">
      <c r="A83" s="21"/>
      <c r="B83" s="8"/>
      <c r="C83" s="3"/>
      <c r="D83" s="4"/>
    </row>
    <row r="84" spans="1:4" ht="87.75" hidden="1" customHeight="1">
      <c r="A84" s="21"/>
      <c r="B84" s="8"/>
      <c r="C84" s="3"/>
      <c r="D84" s="4"/>
    </row>
    <row r="85" spans="1:4" ht="12.75" hidden="1" customHeight="1">
      <c r="A85" s="21"/>
      <c r="B85" s="8"/>
      <c r="C85" s="3"/>
      <c r="D85" s="4"/>
    </row>
    <row r="86" spans="1:4" ht="12.75" hidden="1" customHeight="1">
      <c r="A86" s="21"/>
      <c r="B86" s="8"/>
      <c r="C86" s="3"/>
      <c r="D86" s="4"/>
    </row>
    <row r="87" spans="1:4" ht="12.75" hidden="1" customHeight="1">
      <c r="A87" s="21"/>
      <c r="B87" s="8"/>
      <c r="C87" s="3"/>
      <c r="D87" s="4"/>
    </row>
    <row r="88" spans="1:4" ht="12.75" hidden="1" customHeight="1">
      <c r="A88" s="21"/>
      <c r="B88" s="8"/>
      <c r="C88" s="3"/>
      <c r="D88" s="4"/>
    </row>
    <row r="89" spans="1:4" ht="12.75" hidden="1" customHeight="1">
      <c r="A89" s="21"/>
      <c r="B89" s="8"/>
      <c r="C89" s="3"/>
      <c r="D89" s="4"/>
    </row>
    <row r="90" spans="1:4" ht="12.75" hidden="1" customHeight="1">
      <c r="A90" s="21"/>
      <c r="B90" s="8"/>
      <c r="C90" s="3"/>
      <c r="D90" s="4"/>
    </row>
    <row r="91" spans="1:4" ht="12.75" hidden="1" customHeight="1" thickBot="1">
      <c r="A91" s="21"/>
      <c r="B91" s="8"/>
      <c r="C91" s="3"/>
      <c r="D91" s="4"/>
    </row>
    <row r="92" spans="1:4" ht="25.5">
      <c r="A92" s="19" t="s">
        <v>7</v>
      </c>
      <c r="B92" s="25">
        <f>SUM(B93:B107)</f>
        <v>137012000</v>
      </c>
      <c r="C92" s="20"/>
      <c r="D92" s="22"/>
    </row>
    <row r="93" spans="1:4">
      <c r="A93" s="21"/>
      <c r="B93" s="8">
        <v>18711000</v>
      </c>
      <c r="C93" s="29" t="s">
        <v>92</v>
      </c>
      <c r="D93" s="75" t="s">
        <v>93</v>
      </c>
    </row>
    <row r="94" spans="1:4">
      <c r="A94" s="21"/>
      <c r="B94" s="8">
        <v>118301000</v>
      </c>
      <c r="C94" s="29" t="s">
        <v>92</v>
      </c>
      <c r="D94" s="75" t="s">
        <v>93</v>
      </c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t="12.75" hidden="1" customHeight="1">
      <c r="A97" s="21"/>
      <c r="B97" s="8"/>
      <c r="C97" s="29"/>
      <c r="D97" s="75"/>
    </row>
    <row r="98" spans="1:4" ht="12.75" hidden="1" customHeight="1">
      <c r="A98" s="21"/>
      <c r="B98" s="8"/>
      <c r="C98" s="29"/>
      <c r="D98" s="75"/>
    </row>
    <row r="99" spans="1:4" ht="12.75" hidden="1" customHeight="1">
      <c r="A99" s="21"/>
      <c r="B99" s="8"/>
      <c r="C99" s="29"/>
      <c r="D99" s="75"/>
    </row>
    <row r="100" spans="1:4" ht="12.75" hidden="1" customHeight="1">
      <c r="A100" s="21"/>
      <c r="B100" s="8"/>
      <c r="C100" s="29"/>
      <c r="D100" s="75"/>
    </row>
    <row r="101" spans="1:4" ht="12.75" hidden="1" customHeight="1">
      <c r="A101" s="21"/>
      <c r="B101" s="8"/>
      <c r="C101" s="29"/>
      <c r="D101" s="75"/>
    </row>
    <row r="102" spans="1:4" ht="12.75" hidden="1" customHeight="1">
      <c r="A102" s="21"/>
      <c r="B102" s="8"/>
      <c r="C102" s="29"/>
      <c r="D102" s="75"/>
    </row>
    <row r="103" spans="1:4" ht="12.75" hidden="1" customHeight="1">
      <c r="A103" s="21"/>
      <c r="B103" s="8"/>
      <c r="C103" s="29"/>
      <c r="D103" s="75"/>
    </row>
    <row r="104" spans="1:4" ht="12.75" hidden="1" customHeight="1">
      <c r="A104" s="21"/>
      <c r="B104" s="57"/>
      <c r="C104" s="29"/>
      <c r="D104" s="75"/>
    </row>
    <row r="105" spans="1:4" ht="12.75" hidden="1" customHeight="1">
      <c r="A105" s="21"/>
      <c r="B105" s="32"/>
      <c r="C105" s="29"/>
      <c r="D105" s="75"/>
    </row>
    <row r="106" spans="1:4" hidden="1">
      <c r="A106" s="21"/>
      <c r="B106" s="32"/>
      <c r="C106" s="29"/>
      <c r="D106" s="75"/>
    </row>
    <row r="107" spans="1:4" hidden="1">
      <c r="A107" s="21"/>
      <c r="B107" s="32"/>
      <c r="C107" s="29"/>
      <c r="D107" s="75"/>
    </row>
    <row r="108" spans="1:4" hidden="1">
      <c r="A108" s="21"/>
      <c r="B108" s="32"/>
      <c r="C108" s="29"/>
      <c r="D108" s="75"/>
    </row>
    <row r="109" spans="1:4" hidden="1">
      <c r="A109" s="21"/>
      <c r="B109" s="32"/>
      <c r="C109" s="29"/>
      <c r="D109" s="75"/>
    </row>
    <row r="110" spans="1:4" ht="12.75" hidden="1" customHeight="1">
      <c r="A110" s="21"/>
      <c r="B110" s="32"/>
      <c r="C110" s="29"/>
      <c r="D110" s="75"/>
    </row>
    <row r="111" spans="1:4" ht="12.75" hidden="1" customHeight="1">
      <c r="A111" s="21"/>
      <c r="B111" s="32"/>
      <c r="C111" s="29"/>
      <c r="D111" s="75"/>
    </row>
    <row r="112" spans="1:4" ht="12.75" hidden="1" customHeight="1">
      <c r="A112" s="19" t="s">
        <v>8</v>
      </c>
      <c r="B112" s="23"/>
      <c r="C112" s="20"/>
      <c r="D112" s="75"/>
    </row>
    <row r="113" spans="1:4" ht="12.75" hidden="1" customHeight="1">
      <c r="A113" s="21" t="s">
        <v>9</v>
      </c>
      <c r="B113" s="8"/>
      <c r="C113" s="29"/>
      <c r="D113" s="75"/>
    </row>
    <row r="114" spans="1:4" ht="12.75" hidden="1" customHeight="1">
      <c r="A114" s="21"/>
      <c r="B114" s="8"/>
      <c r="C114" s="6"/>
      <c r="D114" s="75"/>
    </row>
    <row r="115" spans="1:4" ht="12.75" hidden="1" customHeight="1">
      <c r="A115" s="19" t="s">
        <v>10</v>
      </c>
      <c r="B115" s="23"/>
      <c r="C115" s="20"/>
      <c r="D115" s="75"/>
    </row>
    <row r="116" spans="1:4" ht="12.75" hidden="1" customHeight="1">
      <c r="A116" s="21"/>
      <c r="B116" s="8"/>
      <c r="C116" s="3"/>
      <c r="D116" s="75"/>
    </row>
    <row r="117" spans="1:4" ht="12.75" hidden="1" customHeight="1">
      <c r="A117" s="21"/>
      <c r="B117" s="8"/>
      <c r="C117" s="29"/>
      <c r="D117" s="75"/>
    </row>
    <row r="118" spans="1:4" ht="12.75" hidden="1" customHeight="1">
      <c r="A118" s="21"/>
      <c r="B118" s="8"/>
      <c r="C118" s="3"/>
      <c r="D118" s="75"/>
    </row>
    <row r="119" spans="1:4" ht="12.75" hidden="1" customHeight="1">
      <c r="A119" s="21"/>
      <c r="B119" s="8"/>
      <c r="C119" s="29"/>
      <c r="D119" s="75"/>
    </row>
    <row r="120" spans="1:4" ht="12.75" hidden="1" customHeight="1">
      <c r="A120" s="21"/>
      <c r="B120" s="8"/>
      <c r="C120" s="29"/>
      <c r="D120" s="75"/>
    </row>
    <row r="121" spans="1:4" ht="12.75" hidden="1" customHeight="1">
      <c r="A121" s="21"/>
      <c r="B121" s="8"/>
      <c r="C121" s="3"/>
      <c r="D121" s="75"/>
    </row>
    <row r="122" spans="1:4" ht="12.75" hidden="1" customHeight="1">
      <c r="A122" s="21"/>
      <c r="B122" s="8"/>
      <c r="C122" s="3"/>
      <c r="D122" s="75"/>
    </row>
    <row r="123" spans="1:4" ht="12.75" hidden="1" customHeight="1">
      <c r="A123" s="21"/>
      <c r="B123" s="8"/>
      <c r="C123" s="3"/>
      <c r="D123" s="75"/>
    </row>
    <row r="124" spans="1:4" ht="12.75" hidden="1" customHeight="1">
      <c r="A124" s="21"/>
      <c r="B124" s="8"/>
      <c r="C124" s="3"/>
      <c r="D124" s="75"/>
    </row>
    <row r="125" spans="1:4" ht="12.75" hidden="1" customHeight="1">
      <c r="A125" s="21"/>
      <c r="B125" s="8"/>
      <c r="C125" s="3"/>
      <c r="D125" s="75"/>
    </row>
    <row r="126" spans="1:4" ht="12.75" hidden="1" customHeight="1">
      <c r="A126" s="19" t="s">
        <v>11</v>
      </c>
      <c r="B126" s="23"/>
      <c r="C126" s="20"/>
      <c r="D126" s="75"/>
    </row>
    <row r="127" spans="1:4" ht="12.75" hidden="1" customHeight="1">
      <c r="A127" s="21" t="s">
        <v>12</v>
      </c>
      <c r="B127" s="23"/>
      <c r="C127" s="20"/>
      <c r="D127" s="75"/>
    </row>
    <row r="128" spans="1:4" ht="12.75" hidden="1" customHeight="1">
      <c r="A128" s="21" t="s">
        <v>27</v>
      </c>
      <c r="B128" s="8"/>
      <c r="C128" s="3"/>
      <c r="D128" s="75"/>
    </row>
    <row r="129" spans="1:4" ht="12.75" hidden="1" customHeight="1">
      <c r="A129" s="59"/>
      <c r="B129" s="8"/>
      <c r="C129" s="29"/>
      <c r="D129" s="75"/>
    </row>
    <row r="130" spans="1:4" ht="12.75" hidden="1" customHeight="1">
      <c r="A130" s="44"/>
      <c r="B130" s="8"/>
      <c r="C130" s="3"/>
      <c r="D130" s="75"/>
    </row>
    <row r="131" spans="1:4" ht="12.75" hidden="1" customHeight="1">
      <c r="A131" s="21"/>
      <c r="B131" s="8"/>
      <c r="C131" s="29"/>
      <c r="D131" s="75"/>
    </row>
    <row r="132" spans="1:4" ht="12.75" hidden="1" customHeight="1">
      <c r="A132" s="61"/>
      <c r="B132" s="8"/>
      <c r="C132" s="29"/>
      <c r="D132" s="75"/>
    </row>
    <row r="133" spans="1:4" ht="12.75" hidden="1" customHeight="1">
      <c r="A133" s="61"/>
      <c r="B133" s="46"/>
      <c r="C133" s="45"/>
      <c r="D133" s="75"/>
    </row>
    <row r="134" spans="1:4" ht="15" hidden="1" customHeight="1">
      <c r="A134" s="61"/>
      <c r="B134" s="46"/>
      <c r="C134" s="45"/>
      <c r="D134" s="75"/>
    </row>
    <row r="135" spans="1:4" ht="15" hidden="1" customHeight="1">
      <c r="A135" s="61"/>
      <c r="B135" s="46"/>
      <c r="C135" s="45"/>
      <c r="D135" s="75"/>
    </row>
    <row r="136" spans="1:4" ht="15" hidden="1" customHeight="1">
      <c r="A136" s="61"/>
      <c r="B136" s="46"/>
      <c r="C136" s="45"/>
      <c r="D136" s="75"/>
    </row>
    <row r="137" spans="1:4" ht="15" hidden="1" customHeight="1">
      <c r="A137" s="21"/>
      <c r="B137" s="46"/>
      <c r="C137" s="47"/>
      <c r="D137" s="75"/>
    </row>
    <row r="138" spans="1:4" ht="15" hidden="1" customHeight="1">
      <c r="A138" s="21"/>
      <c r="B138" s="46"/>
      <c r="C138" s="42"/>
      <c r="D138" s="75"/>
    </row>
    <row r="139" spans="1:4" ht="15" hidden="1" customHeight="1">
      <c r="A139" s="21"/>
      <c r="B139" s="48"/>
      <c r="C139" s="47"/>
      <c r="D139" s="75"/>
    </row>
    <row r="140" spans="1:4" ht="15" hidden="1" customHeight="1">
      <c r="A140" s="21"/>
      <c r="B140" s="49"/>
      <c r="C140" s="50"/>
      <c r="D140" s="75"/>
    </row>
    <row r="141" spans="1:4" ht="12.75" hidden="1" customHeight="1">
      <c r="A141" s="21"/>
      <c r="B141" s="51"/>
      <c r="C141" s="52"/>
      <c r="D141" s="75"/>
    </row>
    <row r="142" spans="1:4" ht="15" hidden="1" customHeight="1">
      <c r="A142" s="21"/>
      <c r="B142" s="51"/>
      <c r="C142" s="52"/>
      <c r="D142" s="75"/>
    </row>
    <row r="143" spans="1:4" ht="15" hidden="1" customHeight="1">
      <c r="A143" s="21"/>
      <c r="B143" s="51"/>
      <c r="C143" s="52"/>
      <c r="D143" s="75"/>
    </row>
    <row r="144" spans="1:4" ht="15" hidden="1" customHeight="1">
      <c r="A144" s="21"/>
      <c r="B144" s="51"/>
      <c r="C144" s="52"/>
      <c r="D144" s="75"/>
    </row>
    <row r="145" spans="1:4" ht="15" hidden="1" customHeight="1">
      <c r="A145" s="21"/>
      <c r="B145" s="51"/>
      <c r="C145" s="52"/>
      <c r="D145" s="75"/>
    </row>
    <row r="146" spans="1:4" hidden="1">
      <c r="A146" s="21"/>
      <c r="B146" s="51"/>
      <c r="C146" s="52"/>
      <c r="D146" s="75"/>
    </row>
    <row r="147" spans="1:4" hidden="1">
      <c r="A147" s="21"/>
      <c r="B147" s="51"/>
      <c r="C147" s="52"/>
      <c r="D147" s="75"/>
    </row>
    <row r="148" spans="1:4" hidden="1">
      <c r="A148" s="21"/>
      <c r="B148" s="51"/>
      <c r="C148" s="52"/>
      <c r="D148" s="75"/>
    </row>
    <row r="149" spans="1:4" hidden="1">
      <c r="A149" s="21"/>
      <c r="B149" s="51"/>
      <c r="C149" s="52"/>
      <c r="D149" s="75"/>
    </row>
    <row r="150" spans="1:4" hidden="1">
      <c r="A150" s="21"/>
      <c r="B150" s="51"/>
      <c r="C150" s="52"/>
      <c r="D150" s="75"/>
    </row>
    <row r="151" spans="1:4" hidden="1">
      <c r="A151" s="21"/>
      <c r="B151" s="51"/>
      <c r="C151" s="52"/>
      <c r="D151" s="75"/>
    </row>
    <row r="152" spans="1:4" hidden="1">
      <c r="A152" s="21"/>
      <c r="B152" s="51"/>
      <c r="C152" s="30"/>
      <c r="D152" s="75"/>
    </row>
    <row r="153" spans="1:4" hidden="1">
      <c r="A153" s="21"/>
      <c r="B153" s="51"/>
      <c r="C153" s="30"/>
      <c r="D153" s="75"/>
    </row>
    <row r="154" spans="1:4" hidden="1">
      <c r="A154" s="21"/>
      <c r="B154" s="51"/>
      <c r="C154" s="30"/>
      <c r="D154" s="75"/>
    </row>
    <row r="155" spans="1:4" hidden="1">
      <c r="A155" s="21"/>
      <c r="B155" s="51"/>
      <c r="C155" s="30"/>
      <c r="D155" s="75"/>
    </row>
    <row r="156" spans="1:4" hidden="1">
      <c r="A156" s="21"/>
      <c r="B156" s="51"/>
      <c r="C156" s="30"/>
      <c r="D156" s="75"/>
    </row>
    <row r="157" spans="1:4" hidden="1">
      <c r="A157" s="21"/>
      <c r="B157" s="51"/>
      <c r="C157" s="30"/>
      <c r="D157" s="75"/>
    </row>
    <row r="158" spans="1:4" hidden="1">
      <c r="A158" s="21"/>
      <c r="B158" s="51"/>
      <c r="C158" s="30"/>
      <c r="D158" s="75"/>
    </row>
    <row r="159" spans="1:4" hidden="1">
      <c r="A159" s="21"/>
      <c r="B159" s="51"/>
      <c r="C159" s="30"/>
      <c r="D159" s="75"/>
    </row>
    <row r="160" spans="1:4" hidden="1">
      <c r="A160" s="53"/>
      <c r="B160" s="43"/>
      <c r="C160" s="54"/>
      <c r="D160" s="75"/>
    </row>
    <row r="161" spans="1:4" ht="15" hidden="1">
      <c r="A161" s="33"/>
      <c r="B161" s="41"/>
      <c r="C161" s="30"/>
      <c r="D161" s="75"/>
    </row>
    <row r="162" spans="1:4" ht="15" hidden="1">
      <c r="A162" s="33"/>
      <c r="B162" s="41"/>
      <c r="C162" s="30"/>
      <c r="D162" s="75"/>
    </row>
    <row r="163" spans="1:4" ht="15" hidden="1">
      <c r="A163" s="33"/>
      <c r="B163" s="41"/>
      <c r="C163" s="30"/>
      <c r="D163" s="75"/>
    </row>
    <row r="164" spans="1:4" ht="15" hidden="1">
      <c r="A164" s="33"/>
      <c r="B164" s="41"/>
      <c r="C164" s="30"/>
      <c r="D164" s="75"/>
    </row>
    <row r="165" spans="1:4" ht="15" hidden="1">
      <c r="A165" s="33"/>
      <c r="B165" s="41"/>
      <c r="C165" s="30"/>
      <c r="D165" s="75"/>
    </row>
    <row r="166" spans="1:4">
      <c r="A166" s="21" t="s">
        <v>13</v>
      </c>
      <c r="B166" s="8"/>
      <c r="C166" s="3"/>
      <c r="D166" s="75"/>
    </row>
    <row r="167" spans="1:4">
      <c r="A167" s="21"/>
      <c r="B167" s="8"/>
      <c r="C167" s="3"/>
      <c r="D167" s="75"/>
    </row>
    <row r="168" spans="1:4">
      <c r="A168" s="18"/>
      <c r="B168" s="8"/>
      <c r="C168" s="3"/>
      <c r="D168" s="75"/>
    </row>
    <row r="169" spans="1:4" ht="13.5" thickBot="1">
      <c r="A169" s="60"/>
      <c r="B169" s="8"/>
      <c r="C169" s="3"/>
      <c r="D169" s="4"/>
    </row>
    <row r="170" spans="1:4" ht="13.5" thickBot="1">
      <c r="A170" s="37" t="s">
        <v>14</v>
      </c>
      <c r="B170" s="25">
        <f>B23+B92</f>
        <v>137012000</v>
      </c>
      <c r="C170" s="38"/>
      <c r="D170" s="39"/>
    </row>
    <row r="171" spans="1:4">
      <c r="A171" s="10"/>
      <c r="B171" s="10"/>
      <c r="C171" s="10"/>
      <c r="D171" s="10"/>
    </row>
    <row r="172" spans="1:4">
      <c r="A172" s="73"/>
      <c r="B172" s="73"/>
      <c r="C172" s="258"/>
      <c r="D172" s="258"/>
    </row>
  </sheetData>
  <mergeCells count="3">
    <mergeCell ref="C172:D172"/>
    <mergeCell ref="A10:D10"/>
    <mergeCell ref="A12:D1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F93" sqref="F93"/>
    </sheetView>
  </sheetViews>
  <sheetFormatPr defaultRowHeight="12.75"/>
  <cols>
    <col min="1" max="1" width="23.5703125" customWidth="1"/>
    <col min="2" max="2" width="16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1203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 ht="25.5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SUM(B14:B28)</f>
        <v>13373751.429999998</v>
      </c>
      <c r="C13" s="20"/>
      <c r="D13" s="55"/>
    </row>
    <row r="14" spans="1:4">
      <c r="A14" s="21" t="s">
        <v>21</v>
      </c>
      <c r="B14" s="8">
        <v>230</v>
      </c>
      <c r="C14" s="74" t="s">
        <v>1204</v>
      </c>
      <c r="D14" s="58" t="s">
        <v>1029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f>194.98+830+2090+860+865+1105.98</f>
        <v>5945.9599999999991</v>
      </c>
      <c r="C19" s="74" t="s">
        <v>1204</v>
      </c>
      <c r="D19" s="58" t="s">
        <v>1150</v>
      </c>
    </row>
    <row r="20" spans="1:4">
      <c r="A20" s="21"/>
      <c r="B20" s="8">
        <v>852.49</v>
      </c>
      <c r="C20" s="74" t="s">
        <v>35</v>
      </c>
      <c r="D20" s="58" t="s">
        <v>1205</v>
      </c>
    </row>
    <row r="21" spans="1:4" ht="24">
      <c r="A21" s="21"/>
      <c r="B21" s="8">
        <v>1036.51</v>
      </c>
      <c r="C21" s="74" t="s">
        <v>1206</v>
      </c>
      <c r="D21" s="58" t="s">
        <v>1207</v>
      </c>
    </row>
    <row r="22" spans="1:4" ht="24">
      <c r="A22" s="21"/>
      <c r="B22" s="8">
        <v>60.05</v>
      </c>
      <c r="C22" s="74" t="s">
        <v>1206</v>
      </c>
      <c r="D22" s="58" t="s">
        <v>1208</v>
      </c>
    </row>
    <row r="23" spans="1:4" ht="24">
      <c r="A23" s="21"/>
      <c r="B23" s="8">
        <v>871.08</v>
      </c>
      <c r="C23" s="74" t="s">
        <v>1206</v>
      </c>
      <c r="D23" s="58" t="s">
        <v>1209</v>
      </c>
    </row>
    <row r="24" spans="1:4">
      <c r="A24" s="21"/>
      <c r="B24" s="8">
        <v>13346505</v>
      </c>
      <c r="C24" s="74" t="s">
        <v>1041</v>
      </c>
      <c r="D24" s="58" t="s">
        <v>1210</v>
      </c>
    </row>
    <row r="25" spans="1:4">
      <c r="A25" s="21"/>
      <c r="B25" s="8">
        <f>1878.69+4450.63+2505.07+2418.8</f>
        <v>11253.189999999999</v>
      </c>
      <c r="C25" s="74" t="s">
        <v>157</v>
      </c>
      <c r="D25" s="58" t="s">
        <v>1211</v>
      </c>
    </row>
    <row r="26" spans="1:4">
      <c r="A26" s="21"/>
      <c r="B26" s="108">
        <f>1832.79+4287.16</f>
        <v>6119.95</v>
      </c>
      <c r="C26" s="74" t="s">
        <v>791</v>
      </c>
      <c r="D26" s="58" t="s">
        <v>1211</v>
      </c>
    </row>
    <row r="27" spans="1:4" ht="24">
      <c r="A27" s="21"/>
      <c r="B27" s="8">
        <v>23.2</v>
      </c>
      <c r="C27" s="74" t="s">
        <v>1206</v>
      </c>
      <c r="D27" s="58" t="s">
        <v>1212</v>
      </c>
    </row>
    <row r="28" spans="1:4">
      <c r="A28" s="21"/>
      <c r="B28" s="8">
        <v>854</v>
      </c>
      <c r="C28" s="74" t="s">
        <v>204</v>
      </c>
      <c r="D28" s="58" t="s">
        <v>1213</v>
      </c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 t="s">
        <v>92</v>
      </c>
      <c r="D84" s="75"/>
    </row>
    <row r="85" spans="1:4" hidden="1">
      <c r="A85" s="21"/>
      <c r="B85" s="32"/>
      <c r="C85" s="29" t="s">
        <v>92</v>
      </c>
      <c r="D85" s="75"/>
    </row>
    <row r="86" spans="1:4" hidden="1">
      <c r="A86" s="21"/>
      <c r="B86" s="32"/>
      <c r="C86" s="29" t="s">
        <v>92</v>
      </c>
      <c r="D86" s="75"/>
    </row>
    <row r="87" spans="1:4" hidden="1">
      <c r="A87" s="21"/>
      <c r="B87" s="32"/>
      <c r="C87" s="29" t="s">
        <v>92</v>
      </c>
      <c r="D87" s="75"/>
    </row>
    <row r="88" spans="1:4" hidden="1">
      <c r="A88" s="21"/>
      <c r="B88" s="32"/>
      <c r="C88" s="29" t="s">
        <v>92</v>
      </c>
      <c r="D88" s="75"/>
    </row>
    <row r="89" spans="1:4" hidden="1">
      <c r="A89" s="21"/>
      <c r="B89" s="32"/>
      <c r="C89" s="29" t="s">
        <v>92</v>
      </c>
      <c r="D89" s="75"/>
    </row>
    <row r="90" spans="1:4" hidden="1">
      <c r="A90" s="21"/>
      <c r="B90" s="32"/>
      <c r="C90" s="29" t="s">
        <v>92</v>
      </c>
      <c r="D90" s="75"/>
    </row>
    <row r="91" spans="1:4">
      <c r="A91" s="19" t="s">
        <v>8</v>
      </c>
      <c r="B91" s="23"/>
      <c r="C91" s="29" t="s">
        <v>92</v>
      </c>
      <c r="D91" s="75"/>
    </row>
    <row r="92" spans="1:4">
      <c r="A92" s="21" t="s">
        <v>9</v>
      </c>
      <c r="B92" s="8"/>
      <c r="C92" s="29" t="s">
        <v>92</v>
      </c>
      <c r="D92" s="75"/>
    </row>
    <row r="93" spans="1:4">
      <c r="A93" s="21"/>
      <c r="B93" s="8"/>
      <c r="C93" s="29" t="s">
        <v>92</v>
      </c>
      <c r="D93" s="75"/>
    </row>
    <row r="94" spans="1:4" ht="51">
      <c r="A94" s="19" t="s">
        <v>10</v>
      </c>
      <c r="B94" s="23"/>
      <c r="C94" s="29" t="s">
        <v>92</v>
      </c>
      <c r="D94" s="75"/>
    </row>
    <row r="95" spans="1:4">
      <c r="A95" s="21"/>
      <c r="B95" s="8"/>
      <c r="C95" s="29" t="s">
        <v>92</v>
      </c>
      <c r="D95" s="75"/>
    </row>
    <row r="96" spans="1:4">
      <c r="A96" s="21"/>
      <c r="B96" s="8"/>
      <c r="C96" s="29" t="s">
        <v>92</v>
      </c>
      <c r="D96" s="75"/>
    </row>
    <row r="97" spans="1:4">
      <c r="A97" s="21"/>
      <c r="B97" s="8"/>
      <c r="C97" s="29" t="s">
        <v>92</v>
      </c>
      <c r="D97" s="75"/>
    </row>
    <row r="98" spans="1:4">
      <c r="A98" s="21"/>
      <c r="B98" s="8"/>
      <c r="C98" s="29" t="s">
        <v>92</v>
      </c>
      <c r="D98" s="75"/>
    </row>
    <row r="99" spans="1:4">
      <c r="A99" s="21"/>
      <c r="B99" s="8"/>
      <c r="C99" s="29" t="s">
        <v>92</v>
      </c>
      <c r="D99" s="75"/>
    </row>
    <row r="100" spans="1:4">
      <c r="A100" s="21"/>
      <c r="B100" s="8"/>
      <c r="C100" s="29" t="s">
        <v>92</v>
      </c>
      <c r="D100" s="75"/>
    </row>
    <row r="101" spans="1:4">
      <c r="A101" s="21"/>
      <c r="B101" s="8"/>
      <c r="C101" s="29" t="s">
        <v>92</v>
      </c>
      <c r="D101" s="75"/>
    </row>
    <row r="102" spans="1:4">
      <c r="A102" s="21"/>
      <c r="B102" s="8"/>
      <c r="C102" s="29" t="s">
        <v>92</v>
      </c>
      <c r="D102" s="75"/>
    </row>
    <row r="103" spans="1:4">
      <c r="A103" s="21"/>
      <c r="B103" s="8"/>
      <c r="C103" s="29" t="s">
        <v>92</v>
      </c>
      <c r="D103" s="75"/>
    </row>
    <row r="104" spans="1:4" hidden="1">
      <c r="A104" s="21"/>
      <c r="B104" s="8"/>
      <c r="C104" s="29" t="s">
        <v>92</v>
      </c>
      <c r="D104" s="75"/>
    </row>
    <row r="105" spans="1:4" ht="38.25" hidden="1">
      <c r="A105" s="19" t="s">
        <v>11</v>
      </c>
      <c r="B105" s="23"/>
      <c r="C105" s="29" t="s">
        <v>92</v>
      </c>
      <c r="D105" s="75"/>
    </row>
    <row r="106" spans="1:4" ht="38.25" hidden="1">
      <c r="A106" s="21" t="s">
        <v>12</v>
      </c>
      <c r="B106" s="23"/>
      <c r="C106" s="29" t="s">
        <v>92</v>
      </c>
      <c r="D106" s="75"/>
    </row>
    <row r="107" spans="1:4" hidden="1">
      <c r="A107" s="21" t="s">
        <v>27</v>
      </c>
      <c r="B107" s="8"/>
      <c r="C107" s="29" t="s">
        <v>92</v>
      </c>
      <c r="D107" s="75"/>
    </row>
    <row r="108" spans="1:4" hidden="1">
      <c r="A108" s="59"/>
      <c r="B108" s="8"/>
      <c r="C108" s="29" t="s">
        <v>92</v>
      </c>
      <c r="D108" s="75"/>
    </row>
    <row r="109" spans="1:4" hidden="1">
      <c r="A109" s="44"/>
      <c r="B109" s="8"/>
      <c r="C109" s="29" t="s">
        <v>92</v>
      </c>
      <c r="D109" s="75"/>
    </row>
    <row r="110" spans="1:4" hidden="1">
      <c r="A110" s="21"/>
      <c r="B110" s="8"/>
      <c r="C110" s="29" t="s">
        <v>92</v>
      </c>
      <c r="D110" s="75"/>
    </row>
    <row r="111" spans="1:4" hidden="1">
      <c r="A111" s="61"/>
      <c r="B111" s="8"/>
      <c r="C111" s="29" t="s">
        <v>92</v>
      </c>
      <c r="D111" s="75"/>
    </row>
    <row r="112" spans="1:4" hidden="1">
      <c r="A112" s="61"/>
      <c r="B112" s="46"/>
      <c r="C112" s="29" t="s">
        <v>92</v>
      </c>
      <c r="D112" s="75"/>
    </row>
    <row r="113" spans="1:4" hidden="1">
      <c r="A113" s="61"/>
      <c r="B113" s="46"/>
      <c r="C113" s="29" t="s">
        <v>92</v>
      </c>
      <c r="D113" s="75"/>
    </row>
    <row r="114" spans="1:4" hidden="1">
      <c r="A114" s="61"/>
      <c r="B114" s="46"/>
      <c r="C114" s="29" t="s">
        <v>92</v>
      </c>
      <c r="D114" s="75"/>
    </row>
    <row r="115" spans="1:4" hidden="1">
      <c r="A115" s="61"/>
      <c r="B115" s="46"/>
      <c r="C115" s="29" t="s">
        <v>92</v>
      </c>
      <c r="D115" s="75"/>
    </row>
    <row r="116" spans="1:4" hidden="1">
      <c r="A116" s="21"/>
      <c r="B116" s="46"/>
      <c r="C116" s="29" t="s">
        <v>92</v>
      </c>
      <c r="D116" s="75"/>
    </row>
    <row r="117" spans="1:4" hidden="1">
      <c r="A117" s="21"/>
      <c r="B117" s="46"/>
      <c r="C117" s="29" t="s">
        <v>92</v>
      </c>
      <c r="D117" s="75"/>
    </row>
    <row r="118" spans="1:4" hidden="1">
      <c r="A118" s="21"/>
      <c r="B118" s="48"/>
      <c r="C118" s="29" t="s">
        <v>92</v>
      </c>
      <c r="D118" s="75"/>
    </row>
    <row r="119" spans="1:4" hidden="1">
      <c r="A119" s="21"/>
      <c r="B119" s="49"/>
      <c r="C119" s="29" t="s">
        <v>92</v>
      </c>
      <c r="D119" s="75"/>
    </row>
    <row r="120" spans="1:4" hidden="1">
      <c r="A120" s="21"/>
      <c r="B120" s="51"/>
      <c r="C120" s="29" t="s">
        <v>92</v>
      </c>
      <c r="D120" s="75"/>
    </row>
    <row r="121" spans="1:4" hidden="1">
      <c r="A121" s="21"/>
      <c r="B121" s="51"/>
      <c r="C121" s="29" t="s">
        <v>92</v>
      </c>
      <c r="D121" s="75"/>
    </row>
    <row r="122" spans="1:4" hidden="1">
      <c r="A122" s="21"/>
      <c r="B122" s="51"/>
      <c r="C122" s="29" t="s">
        <v>92</v>
      </c>
      <c r="D122" s="75"/>
    </row>
    <row r="123" spans="1:4" hidden="1">
      <c r="A123" s="21"/>
      <c r="B123" s="51"/>
      <c r="C123" s="29" t="s">
        <v>92</v>
      </c>
      <c r="D123" s="75"/>
    </row>
    <row r="124" spans="1:4" hidden="1">
      <c r="A124" s="21"/>
      <c r="B124" s="51"/>
      <c r="C124" s="29" t="s">
        <v>92</v>
      </c>
      <c r="D124" s="75"/>
    </row>
    <row r="125" spans="1:4" hidden="1">
      <c r="A125" s="21"/>
      <c r="B125" s="51"/>
      <c r="C125" s="29" t="s">
        <v>92</v>
      </c>
      <c r="D125" s="75"/>
    </row>
    <row r="126" spans="1:4" hidden="1">
      <c r="A126" s="21"/>
      <c r="B126" s="51"/>
      <c r="C126" s="29" t="s">
        <v>92</v>
      </c>
      <c r="D126" s="75"/>
    </row>
    <row r="127" spans="1:4" hidden="1">
      <c r="A127" s="21"/>
      <c r="B127" s="51"/>
      <c r="C127" s="29" t="s">
        <v>92</v>
      </c>
      <c r="D127" s="75"/>
    </row>
    <row r="128" spans="1:4" hidden="1">
      <c r="A128" s="21"/>
      <c r="B128" s="51"/>
      <c r="C128" s="29" t="s">
        <v>92</v>
      </c>
      <c r="D128" s="75"/>
    </row>
    <row r="129" spans="1:4" hidden="1">
      <c r="A129" s="21"/>
      <c r="B129" s="51"/>
      <c r="C129" s="29" t="s">
        <v>92</v>
      </c>
      <c r="D129" s="75"/>
    </row>
    <row r="130" spans="1:4" hidden="1">
      <c r="A130" s="21"/>
      <c r="B130" s="51"/>
      <c r="C130" s="29" t="s">
        <v>92</v>
      </c>
      <c r="D130" s="75"/>
    </row>
    <row r="131" spans="1:4" hidden="1">
      <c r="A131" s="21"/>
      <c r="B131" s="51"/>
      <c r="C131" s="29" t="s">
        <v>92</v>
      </c>
      <c r="D131" s="75"/>
    </row>
    <row r="132" spans="1:4" hidden="1">
      <c r="A132" s="21"/>
      <c r="B132" s="51"/>
      <c r="C132" s="29" t="s">
        <v>92</v>
      </c>
      <c r="D132" s="75"/>
    </row>
    <row r="133" spans="1:4" hidden="1">
      <c r="A133" s="21"/>
      <c r="B133" s="51"/>
      <c r="C133" s="29" t="s">
        <v>92</v>
      </c>
      <c r="D133" s="75"/>
    </row>
    <row r="134" spans="1:4" hidden="1">
      <c r="A134" s="21"/>
      <c r="B134" s="51"/>
      <c r="C134" s="29" t="s">
        <v>92</v>
      </c>
      <c r="D134" s="75"/>
    </row>
    <row r="135" spans="1:4" hidden="1">
      <c r="A135" s="21"/>
      <c r="B135" s="51"/>
      <c r="C135" s="29" t="s">
        <v>92</v>
      </c>
      <c r="D135" s="75"/>
    </row>
    <row r="136" spans="1:4" hidden="1">
      <c r="A136" s="21"/>
      <c r="B136" s="51"/>
      <c r="C136" s="29" t="s">
        <v>92</v>
      </c>
      <c r="D136" s="75"/>
    </row>
    <row r="137" spans="1:4" hidden="1">
      <c r="A137" s="21"/>
      <c r="B137" s="51"/>
      <c r="C137" s="29" t="s">
        <v>92</v>
      </c>
      <c r="D137" s="75"/>
    </row>
    <row r="138" spans="1:4" hidden="1">
      <c r="A138" s="21"/>
      <c r="B138" s="51"/>
      <c r="C138" s="29" t="s">
        <v>92</v>
      </c>
      <c r="D138" s="75"/>
    </row>
    <row r="139" spans="1:4" hidden="1">
      <c r="A139" s="53"/>
      <c r="B139" s="43"/>
      <c r="C139" s="29" t="s">
        <v>92</v>
      </c>
      <c r="D139" s="75"/>
    </row>
    <row r="140" spans="1:4" ht="15" hidden="1">
      <c r="A140" s="33"/>
      <c r="B140" s="103"/>
      <c r="C140" s="29" t="s">
        <v>92</v>
      </c>
      <c r="D140" s="75"/>
    </row>
    <row r="141" spans="1:4" ht="15" hidden="1">
      <c r="A141" s="33"/>
      <c r="B141" s="103"/>
      <c r="C141" s="29" t="s">
        <v>92</v>
      </c>
      <c r="D141" s="75"/>
    </row>
    <row r="142" spans="1:4" ht="15" hidden="1">
      <c r="A142" s="33"/>
      <c r="B142" s="103"/>
      <c r="C142" s="29" t="s">
        <v>92</v>
      </c>
      <c r="D142" s="75"/>
    </row>
    <row r="143" spans="1:4" ht="15" hidden="1">
      <c r="A143" s="33"/>
      <c r="B143" s="103"/>
      <c r="C143" s="29" t="s">
        <v>92</v>
      </c>
      <c r="D143" s="75"/>
    </row>
    <row r="144" spans="1:4" ht="15">
      <c r="A144" s="33"/>
      <c r="B144" s="103"/>
      <c r="C144" s="29" t="s">
        <v>92</v>
      </c>
      <c r="D144" s="75"/>
    </row>
    <row r="145" spans="1:4">
      <c r="A145" s="21" t="s">
        <v>13</v>
      </c>
      <c r="B145" s="8"/>
      <c r="C145" s="29" t="s">
        <v>92</v>
      </c>
      <c r="D145" s="75"/>
    </row>
    <row r="146" spans="1:4">
      <c r="A146" s="21"/>
      <c r="B146" s="8"/>
      <c r="C146" s="29" t="s">
        <v>92</v>
      </c>
      <c r="D146" s="75"/>
    </row>
    <row r="147" spans="1:4">
      <c r="A147" s="18"/>
      <c r="B147" s="8"/>
      <c r="C147" s="29" t="s">
        <v>92</v>
      </c>
      <c r="D147" s="75"/>
    </row>
    <row r="148" spans="1:4">
      <c r="A148" s="60"/>
      <c r="B148" s="8"/>
      <c r="C148" s="29" t="s">
        <v>92</v>
      </c>
      <c r="D148" s="4"/>
    </row>
    <row r="149" spans="1:4" ht="13.5" thickBot="1">
      <c r="A149" s="37" t="s">
        <v>14</v>
      </c>
      <c r="B149" s="69">
        <f>+B7+B13+B77+B91+B94+B105+B145</f>
        <v>13373751.429999998</v>
      </c>
      <c r="C149" s="38"/>
      <c r="D149" s="39"/>
    </row>
    <row r="150" spans="1:4">
      <c r="A150" s="253"/>
      <c r="B150" s="25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10" workbookViewId="0">
      <selection activeCell="E6" sqref="E6"/>
    </sheetView>
  </sheetViews>
  <sheetFormatPr defaultRowHeight="12.75"/>
  <cols>
    <col min="1" max="1" width="23.5703125" customWidth="1"/>
    <col min="2" max="2" width="16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1189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 ht="25.5">
      <c r="A7" s="24" t="s">
        <v>5</v>
      </c>
      <c r="B7" s="25">
        <f>SUM(B8:B12)</f>
        <v>1209950</v>
      </c>
      <c r="C7" s="26"/>
      <c r="D7" s="27"/>
    </row>
    <row r="8" spans="1:4">
      <c r="A8" s="21" t="s">
        <v>4</v>
      </c>
      <c r="B8" s="8">
        <v>1209950</v>
      </c>
      <c r="C8" s="3" t="s">
        <v>1190</v>
      </c>
      <c r="D8" s="4" t="s">
        <v>247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SUM(B14:B24)</f>
        <v>21331.370000000003</v>
      </c>
      <c r="C13" s="20"/>
      <c r="D13" s="55"/>
    </row>
    <row r="14" spans="1:4">
      <c r="A14" s="21" t="s">
        <v>21</v>
      </c>
      <c r="B14" s="8">
        <v>1010.31</v>
      </c>
      <c r="C14" s="74" t="s">
        <v>1191</v>
      </c>
      <c r="D14" s="58" t="s">
        <v>230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v>3731.3</v>
      </c>
      <c r="C19" s="74" t="s">
        <v>1192</v>
      </c>
      <c r="D19" s="58" t="s">
        <v>1193</v>
      </c>
    </row>
    <row r="20" spans="1:4">
      <c r="A20" s="21"/>
      <c r="B20" s="8">
        <v>45</v>
      </c>
      <c r="C20" s="74" t="s">
        <v>108</v>
      </c>
      <c r="D20" s="58" t="s">
        <v>766</v>
      </c>
    </row>
    <row r="21" spans="1:4">
      <c r="A21" s="21"/>
      <c r="B21" s="8">
        <v>1927.8</v>
      </c>
      <c r="C21" s="74" t="s">
        <v>1194</v>
      </c>
      <c r="D21" s="58" t="s">
        <v>1195</v>
      </c>
    </row>
    <row r="22" spans="1:4">
      <c r="A22" s="21"/>
      <c r="B22" s="8">
        <v>183</v>
      </c>
      <c r="C22" s="74" t="s">
        <v>117</v>
      </c>
      <c r="D22" s="58" t="s">
        <v>1196</v>
      </c>
    </row>
    <row r="23" spans="1:4">
      <c r="A23" s="21"/>
      <c r="B23" s="8">
        <v>2742.97</v>
      </c>
      <c r="C23" s="74" t="s">
        <v>1197</v>
      </c>
      <c r="D23" s="58" t="s">
        <v>1198</v>
      </c>
    </row>
    <row r="24" spans="1:4" ht="13.5" thickBot="1">
      <c r="A24" s="21"/>
      <c r="B24" s="8">
        <v>11690.99</v>
      </c>
      <c r="C24" s="74" t="s">
        <v>1197</v>
      </c>
      <c r="D24" s="58" t="s">
        <v>1199</v>
      </c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3897017868</v>
      </c>
      <c r="C77" s="20"/>
      <c r="D77" s="22"/>
    </row>
    <row r="78" spans="1:4">
      <c r="A78" s="21"/>
      <c r="B78" s="8">
        <v>1127742000</v>
      </c>
      <c r="C78" s="29" t="s">
        <v>1200</v>
      </c>
      <c r="D78" s="75" t="s">
        <v>1201</v>
      </c>
    </row>
    <row r="79" spans="1:4">
      <c r="A79" s="21"/>
      <c r="B79" s="8"/>
      <c r="C79" s="29" t="s">
        <v>1200</v>
      </c>
      <c r="D79" s="75" t="s">
        <v>1201</v>
      </c>
    </row>
    <row r="80" spans="1:4">
      <c r="A80" s="21"/>
      <c r="B80" s="8"/>
      <c r="C80" s="29" t="s">
        <v>1200</v>
      </c>
      <c r="D80" s="75" t="s">
        <v>1201</v>
      </c>
    </row>
    <row r="81" spans="1:4">
      <c r="A81" s="21"/>
      <c r="B81" s="8"/>
      <c r="C81" s="29" t="s">
        <v>1200</v>
      </c>
      <c r="D81" s="75" t="s">
        <v>1201</v>
      </c>
    </row>
    <row r="82" spans="1:4">
      <c r="A82" s="21"/>
      <c r="B82" s="8">
        <v>2769098000</v>
      </c>
      <c r="C82" s="29" t="s">
        <v>1200</v>
      </c>
      <c r="D82" s="75" t="s">
        <v>1201</v>
      </c>
    </row>
    <row r="83" spans="1:4">
      <c r="A83" s="21"/>
      <c r="B83" s="57">
        <v>177868</v>
      </c>
      <c r="C83" s="29" t="s">
        <v>1200</v>
      </c>
      <c r="D83" s="75" t="s">
        <v>1202</v>
      </c>
    </row>
    <row r="84" spans="1:4">
      <c r="A84" s="21"/>
      <c r="B84" s="32"/>
      <c r="C84" s="29" t="s">
        <v>92</v>
      </c>
      <c r="D84" s="75"/>
    </row>
    <row r="85" spans="1:4" hidden="1">
      <c r="A85" s="21"/>
      <c r="B85" s="32"/>
      <c r="C85" s="29" t="s">
        <v>92</v>
      </c>
      <c r="D85" s="75"/>
    </row>
    <row r="86" spans="1:4" hidden="1">
      <c r="A86" s="21"/>
      <c r="B86" s="32"/>
      <c r="C86" s="29" t="s">
        <v>92</v>
      </c>
      <c r="D86" s="75"/>
    </row>
    <row r="87" spans="1:4" hidden="1">
      <c r="A87" s="21"/>
      <c r="B87" s="32"/>
      <c r="C87" s="29" t="s">
        <v>92</v>
      </c>
      <c r="D87" s="75"/>
    </row>
    <row r="88" spans="1:4" hidden="1">
      <c r="A88" s="21"/>
      <c r="B88" s="32"/>
      <c r="C88" s="29" t="s">
        <v>92</v>
      </c>
      <c r="D88" s="75"/>
    </row>
    <row r="89" spans="1:4" hidden="1">
      <c r="A89" s="21"/>
      <c r="B89" s="32"/>
      <c r="C89" s="29" t="s">
        <v>92</v>
      </c>
      <c r="D89" s="75"/>
    </row>
    <row r="90" spans="1:4" hidden="1">
      <c r="A90" s="21"/>
      <c r="B90" s="32"/>
      <c r="C90" s="29" t="s">
        <v>92</v>
      </c>
      <c r="D90" s="75"/>
    </row>
    <row r="91" spans="1:4" hidden="1">
      <c r="A91" s="19" t="s">
        <v>8</v>
      </c>
      <c r="B91" s="23"/>
      <c r="C91" s="29" t="s">
        <v>92</v>
      </c>
      <c r="D91" s="75"/>
    </row>
    <row r="92" spans="1:4" hidden="1">
      <c r="A92" s="21" t="s">
        <v>9</v>
      </c>
      <c r="B92" s="8"/>
      <c r="C92" s="29" t="s">
        <v>92</v>
      </c>
      <c r="D92" s="75"/>
    </row>
    <row r="93" spans="1:4" hidden="1">
      <c r="A93" s="21"/>
      <c r="B93" s="8"/>
      <c r="C93" s="29" t="s">
        <v>92</v>
      </c>
      <c r="D93" s="75"/>
    </row>
    <row r="94" spans="1:4" ht="51" hidden="1">
      <c r="A94" s="19" t="s">
        <v>10</v>
      </c>
      <c r="B94" s="23"/>
      <c r="C94" s="29" t="s">
        <v>92</v>
      </c>
      <c r="D94" s="75"/>
    </row>
    <row r="95" spans="1:4" hidden="1">
      <c r="A95" s="21"/>
      <c r="B95" s="8"/>
      <c r="C95" s="29" t="s">
        <v>92</v>
      </c>
      <c r="D95" s="75"/>
    </row>
    <row r="96" spans="1:4" hidden="1">
      <c r="A96" s="21"/>
      <c r="B96" s="8"/>
      <c r="C96" s="29" t="s">
        <v>92</v>
      </c>
      <c r="D96" s="75"/>
    </row>
    <row r="97" spans="1:4" hidden="1">
      <c r="A97" s="21"/>
      <c r="B97" s="8"/>
      <c r="C97" s="29" t="s">
        <v>92</v>
      </c>
      <c r="D97" s="75"/>
    </row>
    <row r="98" spans="1:4" hidden="1">
      <c r="A98" s="21"/>
      <c r="B98" s="8"/>
      <c r="C98" s="29" t="s">
        <v>92</v>
      </c>
      <c r="D98" s="75"/>
    </row>
    <row r="99" spans="1:4" hidden="1">
      <c r="A99" s="21"/>
      <c r="B99" s="8"/>
      <c r="C99" s="29" t="s">
        <v>92</v>
      </c>
      <c r="D99" s="75"/>
    </row>
    <row r="100" spans="1:4" hidden="1">
      <c r="A100" s="21"/>
      <c r="B100" s="8"/>
      <c r="C100" s="29" t="s">
        <v>92</v>
      </c>
      <c r="D100" s="75"/>
    </row>
    <row r="101" spans="1:4" hidden="1">
      <c r="A101" s="21"/>
      <c r="B101" s="8"/>
      <c r="C101" s="29" t="s">
        <v>92</v>
      </c>
      <c r="D101" s="75"/>
    </row>
    <row r="102" spans="1:4" hidden="1">
      <c r="A102" s="21"/>
      <c r="B102" s="8"/>
      <c r="C102" s="29" t="s">
        <v>92</v>
      </c>
      <c r="D102" s="75"/>
    </row>
    <row r="103" spans="1:4" hidden="1">
      <c r="A103" s="21"/>
      <c r="B103" s="8"/>
      <c r="C103" s="29" t="s">
        <v>92</v>
      </c>
      <c r="D103" s="75"/>
    </row>
    <row r="104" spans="1:4" hidden="1">
      <c r="A104" s="21"/>
      <c r="B104" s="8"/>
      <c r="C104" s="29" t="s">
        <v>92</v>
      </c>
      <c r="D104" s="75"/>
    </row>
    <row r="105" spans="1:4" ht="38.25" hidden="1">
      <c r="A105" s="19" t="s">
        <v>11</v>
      </c>
      <c r="B105" s="23"/>
      <c r="C105" s="29" t="s">
        <v>92</v>
      </c>
      <c r="D105" s="75"/>
    </row>
    <row r="106" spans="1:4" ht="38.25" hidden="1">
      <c r="A106" s="21" t="s">
        <v>12</v>
      </c>
      <c r="B106" s="23"/>
      <c r="C106" s="29" t="s">
        <v>92</v>
      </c>
      <c r="D106" s="75"/>
    </row>
    <row r="107" spans="1:4" hidden="1">
      <c r="A107" s="21" t="s">
        <v>27</v>
      </c>
      <c r="B107" s="8"/>
      <c r="C107" s="29" t="s">
        <v>92</v>
      </c>
      <c r="D107" s="75"/>
    </row>
    <row r="108" spans="1:4" hidden="1">
      <c r="A108" s="59"/>
      <c r="B108" s="8"/>
      <c r="C108" s="29" t="s">
        <v>92</v>
      </c>
      <c r="D108" s="75"/>
    </row>
    <row r="109" spans="1:4" hidden="1">
      <c r="A109" s="44"/>
      <c r="B109" s="8"/>
      <c r="C109" s="29" t="s">
        <v>92</v>
      </c>
      <c r="D109" s="75"/>
    </row>
    <row r="110" spans="1:4" hidden="1">
      <c r="A110" s="21"/>
      <c r="B110" s="8"/>
      <c r="C110" s="29" t="s">
        <v>92</v>
      </c>
      <c r="D110" s="75"/>
    </row>
    <row r="111" spans="1:4" hidden="1">
      <c r="A111" s="61"/>
      <c r="B111" s="8"/>
      <c r="C111" s="29" t="s">
        <v>92</v>
      </c>
      <c r="D111" s="75"/>
    </row>
    <row r="112" spans="1:4" hidden="1">
      <c r="A112" s="61"/>
      <c r="B112" s="46"/>
      <c r="C112" s="29" t="s">
        <v>92</v>
      </c>
      <c r="D112" s="75"/>
    </row>
    <row r="113" spans="1:4" hidden="1">
      <c r="A113" s="61"/>
      <c r="B113" s="46"/>
      <c r="C113" s="29" t="s">
        <v>92</v>
      </c>
      <c r="D113" s="75"/>
    </row>
    <row r="114" spans="1:4" hidden="1">
      <c r="A114" s="61"/>
      <c r="B114" s="46"/>
      <c r="C114" s="29" t="s">
        <v>92</v>
      </c>
      <c r="D114" s="75"/>
    </row>
    <row r="115" spans="1:4" hidden="1">
      <c r="A115" s="61"/>
      <c r="B115" s="46"/>
      <c r="C115" s="29" t="s">
        <v>92</v>
      </c>
      <c r="D115" s="75"/>
    </row>
    <row r="116" spans="1:4" hidden="1">
      <c r="A116" s="21"/>
      <c r="B116" s="46"/>
      <c r="C116" s="29" t="s">
        <v>92</v>
      </c>
      <c r="D116" s="75"/>
    </row>
    <row r="117" spans="1:4" hidden="1">
      <c r="A117" s="21"/>
      <c r="B117" s="46"/>
      <c r="C117" s="29" t="s">
        <v>92</v>
      </c>
      <c r="D117" s="75"/>
    </row>
    <row r="118" spans="1:4" hidden="1">
      <c r="A118" s="21"/>
      <c r="B118" s="48"/>
      <c r="C118" s="29" t="s">
        <v>92</v>
      </c>
      <c r="D118" s="75"/>
    </row>
    <row r="119" spans="1:4" hidden="1">
      <c r="A119" s="21"/>
      <c r="B119" s="49"/>
      <c r="C119" s="29" t="s">
        <v>92</v>
      </c>
      <c r="D119" s="75"/>
    </row>
    <row r="120" spans="1:4" hidden="1">
      <c r="A120" s="21"/>
      <c r="B120" s="51"/>
      <c r="C120" s="29" t="s">
        <v>92</v>
      </c>
      <c r="D120" s="75"/>
    </row>
    <row r="121" spans="1:4" hidden="1">
      <c r="A121" s="21"/>
      <c r="B121" s="51"/>
      <c r="C121" s="29" t="s">
        <v>92</v>
      </c>
      <c r="D121" s="75"/>
    </row>
    <row r="122" spans="1:4" hidden="1">
      <c r="A122" s="21"/>
      <c r="B122" s="51"/>
      <c r="C122" s="29" t="s">
        <v>92</v>
      </c>
      <c r="D122" s="75"/>
    </row>
    <row r="123" spans="1:4" hidden="1">
      <c r="A123" s="21"/>
      <c r="B123" s="51"/>
      <c r="C123" s="29" t="s">
        <v>92</v>
      </c>
      <c r="D123" s="75"/>
    </row>
    <row r="124" spans="1:4" hidden="1">
      <c r="A124" s="21"/>
      <c r="B124" s="51"/>
      <c r="C124" s="29" t="s">
        <v>92</v>
      </c>
      <c r="D124" s="75"/>
    </row>
    <row r="125" spans="1:4" hidden="1">
      <c r="A125" s="21"/>
      <c r="B125" s="51"/>
      <c r="C125" s="29" t="s">
        <v>92</v>
      </c>
      <c r="D125" s="75"/>
    </row>
    <row r="126" spans="1:4" hidden="1">
      <c r="A126" s="21"/>
      <c r="B126" s="51"/>
      <c r="C126" s="29" t="s">
        <v>92</v>
      </c>
      <c r="D126" s="75"/>
    </row>
    <row r="127" spans="1:4" hidden="1">
      <c r="A127" s="21"/>
      <c r="B127" s="51"/>
      <c r="C127" s="29" t="s">
        <v>92</v>
      </c>
      <c r="D127" s="75"/>
    </row>
    <row r="128" spans="1:4" hidden="1">
      <c r="A128" s="21"/>
      <c r="B128" s="51"/>
      <c r="C128" s="29" t="s">
        <v>92</v>
      </c>
      <c r="D128" s="75"/>
    </row>
    <row r="129" spans="1:4" hidden="1">
      <c r="A129" s="21"/>
      <c r="B129" s="51"/>
      <c r="C129" s="29" t="s">
        <v>92</v>
      </c>
      <c r="D129" s="75"/>
    </row>
    <row r="130" spans="1:4" hidden="1">
      <c r="A130" s="21"/>
      <c r="B130" s="51"/>
      <c r="C130" s="29" t="s">
        <v>92</v>
      </c>
      <c r="D130" s="75"/>
    </row>
    <row r="131" spans="1:4" hidden="1">
      <c r="A131" s="21"/>
      <c r="B131" s="51"/>
      <c r="C131" s="29" t="s">
        <v>92</v>
      </c>
      <c r="D131" s="75"/>
    </row>
    <row r="132" spans="1:4" hidden="1">
      <c r="A132" s="21"/>
      <c r="B132" s="51"/>
      <c r="C132" s="29" t="s">
        <v>92</v>
      </c>
      <c r="D132" s="75"/>
    </row>
    <row r="133" spans="1:4" hidden="1">
      <c r="A133" s="21"/>
      <c r="B133" s="51"/>
      <c r="C133" s="29" t="s">
        <v>92</v>
      </c>
      <c r="D133" s="75"/>
    </row>
    <row r="134" spans="1:4" hidden="1">
      <c r="A134" s="21"/>
      <c r="B134" s="51"/>
      <c r="C134" s="29" t="s">
        <v>92</v>
      </c>
      <c r="D134" s="75"/>
    </row>
    <row r="135" spans="1:4" hidden="1">
      <c r="A135" s="21"/>
      <c r="B135" s="51"/>
      <c r="C135" s="29" t="s">
        <v>92</v>
      </c>
      <c r="D135" s="75"/>
    </row>
    <row r="136" spans="1:4" hidden="1">
      <c r="A136" s="21"/>
      <c r="B136" s="51"/>
      <c r="C136" s="29" t="s">
        <v>92</v>
      </c>
      <c r="D136" s="75"/>
    </row>
    <row r="137" spans="1:4" hidden="1">
      <c r="A137" s="21"/>
      <c r="B137" s="51"/>
      <c r="C137" s="29" t="s">
        <v>92</v>
      </c>
      <c r="D137" s="75"/>
    </row>
    <row r="138" spans="1:4" hidden="1">
      <c r="A138" s="21"/>
      <c r="B138" s="51"/>
      <c r="C138" s="29" t="s">
        <v>92</v>
      </c>
      <c r="D138" s="75"/>
    </row>
    <row r="139" spans="1:4" hidden="1">
      <c r="A139" s="53"/>
      <c r="B139" s="43"/>
      <c r="C139" s="29" t="s">
        <v>92</v>
      </c>
      <c r="D139" s="75"/>
    </row>
    <row r="140" spans="1:4" ht="15" hidden="1">
      <c r="A140" s="33"/>
      <c r="B140" s="103"/>
      <c r="C140" s="29" t="s">
        <v>92</v>
      </c>
      <c r="D140" s="75"/>
    </row>
    <row r="141" spans="1:4" ht="15" hidden="1">
      <c r="A141" s="33"/>
      <c r="B141" s="103"/>
      <c r="C141" s="29" t="s">
        <v>92</v>
      </c>
      <c r="D141" s="75"/>
    </row>
    <row r="142" spans="1:4" ht="15" hidden="1">
      <c r="A142" s="33"/>
      <c r="B142" s="103"/>
      <c r="C142" s="29" t="s">
        <v>92</v>
      </c>
      <c r="D142" s="75"/>
    </row>
    <row r="143" spans="1:4" ht="15" hidden="1">
      <c r="A143" s="33"/>
      <c r="B143" s="103"/>
      <c r="C143" s="29" t="s">
        <v>92</v>
      </c>
      <c r="D143" s="75"/>
    </row>
    <row r="144" spans="1:4" ht="15">
      <c r="A144" s="33"/>
      <c r="B144" s="103"/>
      <c r="C144" s="29" t="s">
        <v>92</v>
      </c>
      <c r="D144" s="75"/>
    </row>
    <row r="145" spans="1:4">
      <c r="A145" s="21" t="s">
        <v>13</v>
      </c>
      <c r="B145" s="8"/>
      <c r="C145" s="29" t="s">
        <v>92</v>
      </c>
      <c r="D145" s="75"/>
    </row>
    <row r="146" spans="1:4">
      <c r="A146" s="21"/>
      <c r="B146" s="8"/>
      <c r="C146" s="29" t="s">
        <v>92</v>
      </c>
      <c r="D146" s="75"/>
    </row>
    <row r="147" spans="1:4">
      <c r="A147" s="18"/>
      <c r="B147" s="8"/>
      <c r="C147" s="29" t="s">
        <v>92</v>
      </c>
      <c r="D147" s="75"/>
    </row>
    <row r="148" spans="1:4">
      <c r="A148" s="60"/>
      <c r="B148" s="8"/>
      <c r="C148" s="29" t="s">
        <v>92</v>
      </c>
      <c r="D148" s="4"/>
    </row>
    <row r="149" spans="1:4" ht="13.5" thickBot="1">
      <c r="A149" s="37" t="s">
        <v>14</v>
      </c>
      <c r="B149" s="69">
        <f>+B7+B13+B77+B91+B94+B105+B145</f>
        <v>3898249149.3699999</v>
      </c>
      <c r="C149" s="38"/>
      <c r="D149" s="39"/>
    </row>
    <row r="150" spans="1:4">
      <c r="A150" s="252"/>
      <c r="B150" s="25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57" t="s">
        <v>0</v>
      </c>
      <c r="B5" s="257"/>
      <c r="C5" s="257"/>
      <c r="D5" s="257"/>
    </row>
    <row r="6" spans="1:4">
      <c r="A6" s="257" t="s">
        <v>90</v>
      </c>
      <c r="B6" s="257"/>
      <c r="C6" s="257"/>
      <c r="D6" s="257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0</v>
      </c>
      <c r="C15" s="20"/>
      <c r="D15" s="55"/>
    </row>
    <row r="16" spans="1:4">
      <c r="A16" s="21" t="s">
        <v>21</v>
      </c>
      <c r="B16" s="71"/>
      <c r="C16" s="70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25443000</v>
      </c>
      <c r="C79" s="20"/>
      <c r="D79" s="22"/>
    </row>
    <row r="80" spans="1:4">
      <c r="A80" s="21"/>
      <c r="B80" s="57">
        <v>206000</v>
      </c>
      <c r="C80" s="29" t="s">
        <v>48</v>
      </c>
      <c r="D80" s="29" t="s">
        <v>89</v>
      </c>
    </row>
    <row r="81" spans="1:4">
      <c r="A81" s="21"/>
      <c r="B81" s="57">
        <v>1280000</v>
      </c>
      <c r="C81" s="29" t="s">
        <v>48</v>
      </c>
      <c r="D81" s="29" t="s">
        <v>89</v>
      </c>
    </row>
    <row r="82" spans="1:4">
      <c r="A82" s="21"/>
      <c r="B82" s="57">
        <v>2786000</v>
      </c>
      <c r="C82" s="29" t="s">
        <v>48</v>
      </c>
      <c r="D82" s="29" t="s">
        <v>89</v>
      </c>
    </row>
    <row r="83" spans="1:4">
      <c r="A83" s="21"/>
      <c r="B83" s="57">
        <v>16084000</v>
      </c>
      <c r="C83" s="29" t="s">
        <v>48</v>
      </c>
      <c r="D83" s="29" t="s">
        <v>76</v>
      </c>
    </row>
    <row r="84" spans="1:4">
      <c r="A84" s="21"/>
      <c r="B84" s="57">
        <v>5087000</v>
      </c>
      <c r="C84" s="29" t="s">
        <v>48</v>
      </c>
      <c r="D84" s="29" t="s">
        <v>76</v>
      </c>
    </row>
    <row r="85" spans="1:4">
      <c r="A85" s="21"/>
      <c r="B85" s="57"/>
      <c r="C85" s="29" t="s">
        <v>48</v>
      </c>
      <c r="D85" s="29"/>
    </row>
    <row r="86" spans="1:4">
      <c r="A86" s="21"/>
      <c r="B86" s="32"/>
      <c r="C86" s="29" t="s">
        <v>48</v>
      </c>
      <c r="D86" s="29"/>
    </row>
    <row r="87" spans="1:4">
      <c r="A87" s="21"/>
      <c r="B87" s="32"/>
      <c r="C87" s="29" t="s">
        <v>48</v>
      </c>
      <c r="D87" s="40"/>
    </row>
    <row r="88" spans="1:4">
      <c r="A88" s="21"/>
      <c r="B88" s="32"/>
      <c r="C88" s="29" t="s">
        <v>48</v>
      </c>
      <c r="D88" s="40"/>
    </row>
    <row r="89" spans="1:4">
      <c r="A89" s="21"/>
      <c r="B89" s="32"/>
      <c r="C89" s="29" t="s">
        <v>48</v>
      </c>
      <c r="D89" s="40"/>
    </row>
    <row r="90" spans="1:4">
      <c r="A90" s="21"/>
      <c r="B90" s="32"/>
      <c r="C90" s="29" t="s">
        <v>48</v>
      </c>
      <c r="D90" s="40"/>
    </row>
    <row r="91" spans="1:4">
      <c r="A91" s="21"/>
      <c r="B91" s="32"/>
      <c r="C91" s="29" t="s">
        <v>48</v>
      </c>
      <c r="D91" s="58"/>
    </row>
    <row r="92" spans="1:4">
      <c r="A92" s="21"/>
      <c r="B92" s="32"/>
      <c r="C92" s="29" t="s">
        <v>48</v>
      </c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25443000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58" t="s">
        <v>25</v>
      </c>
      <c r="D155" s="258"/>
    </row>
    <row r="156" spans="1:4">
      <c r="A156" s="1" t="s">
        <v>18</v>
      </c>
      <c r="B156" s="1"/>
      <c r="C156" s="258" t="s">
        <v>22</v>
      </c>
      <c r="D156" s="258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22273" r:id="rId3">
          <objectPr defaultSize="0" autoPict="0" r:id="rId4">
            <anchor moveWithCells="1" sizeWithCells="1">
              <from>
                <xdr:col>0</xdr:col>
                <xdr:colOff>466725</xdr:colOff>
                <xdr:row>0</xdr:row>
                <xdr:rowOff>123825</xdr:rowOff>
              </from>
              <to>
                <xdr:col>0</xdr:col>
                <xdr:colOff>1247775</xdr:colOff>
                <xdr:row>3</xdr:row>
                <xdr:rowOff>142875</xdr:rowOff>
              </to>
            </anchor>
          </objectPr>
        </oleObject>
      </mc:Choice>
      <mc:Fallback>
        <oleObject progId="Word.Picture.8" shapeId="822273" r:id="rId3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1163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1499509</v>
      </c>
      <c r="C7" s="26"/>
      <c r="D7" s="27"/>
    </row>
    <row r="8" spans="1:4">
      <c r="A8" s="21" t="s">
        <v>4</v>
      </c>
      <c r="B8" s="8">
        <v>1499509</v>
      </c>
      <c r="C8" s="3" t="s">
        <v>835</v>
      </c>
      <c r="D8" s="4" t="s">
        <v>469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SUM(B14:B34)</f>
        <v>151931.76999999999</v>
      </c>
      <c r="C13" s="20"/>
      <c r="D13" s="55"/>
    </row>
    <row r="14" spans="1:4">
      <c r="A14" s="21" t="s">
        <v>21</v>
      </c>
      <c r="B14" s="8">
        <v>40</v>
      </c>
      <c r="C14" s="74" t="s">
        <v>95</v>
      </c>
      <c r="D14" s="58" t="s">
        <v>1164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v>1773.7</v>
      </c>
      <c r="C19" s="74" t="s">
        <v>152</v>
      </c>
      <c r="D19" s="58" t="s">
        <v>1165</v>
      </c>
    </row>
    <row r="20" spans="1:4">
      <c r="A20" s="21"/>
      <c r="B20" s="8">
        <v>4165</v>
      </c>
      <c r="C20" s="74" t="s">
        <v>126</v>
      </c>
      <c r="D20" s="58" t="s">
        <v>1166</v>
      </c>
    </row>
    <row r="21" spans="1:4">
      <c r="A21" s="21"/>
      <c r="B21" s="8">
        <v>1963.5</v>
      </c>
      <c r="C21" s="74" t="s">
        <v>32</v>
      </c>
      <c r="D21" s="58" t="s">
        <v>1167</v>
      </c>
    </row>
    <row r="22" spans="1:4">
      <c r="A22" s="21"/>
      <c r="B22" s="8">
        <v>833</v>
      </c>
      <c r="C22" s="74" t="s">
        <v>126</v>
      </c>
      <c r="D22" s="58" t="s">
        <v>1168</v>
      </c>
    </row>
    <row r="23" spans="1:4">
      <c r="A23" s="21"/>
      <c r="B23" s="8">
        <v>6961.5</v>
      </c>
      <c r="C23" s="74" t="s">
        <v>1084</v>
      </c>
      <c r="D23" s="58" t="s">
        <v>1169</v>
      </c>
    </row>
    <row r="24" spans="1:4">
      <c r="A24" s="21"/>
      <c r="B24" s="8">
        <v>1650.21</v>
      </c>
      <c r="C24" s="74" t="s">
        <v>1170</v>
      </c>
      <c r="D24" s="58" t="s">
        <v>36</v>
      </c>
    </row>
    <row r="25" spans="1:4">
      <c r="A25" s="21"/>
      <c r="B25" s="8">
        <v>69248</v>
      </c>
      <c r="C25" s="74" t="s">
        <v>196</v>
      </c>
      <c r="D25" s="58" t="s">
        <v>1171</v>
      </c>
    </row>
    <row r="26" spans="1:4">
      <c r="A26" s="21"/>
      <c r="B26" s="108">
        <v>713.05</v>
      </c>
      <c r="C26" s="74" t="s">
        <v>1126</v>
      </c>
      <c r="D26" s="58" t="s">
        <v>1172</v>
      </c>
    </row>
    <row r="27" spans="1:4">
      <c r="A27" s="21"/>
      <c r="B27" s="8">
        <v>189.89</v>
      </c>
      <c r="C27" s="74" t="s">
        <v>1173</v>
      </c>
      <c r="D27" s="58" t="s">
        <v>1174</v>
      </c>
    </row>
    <row r="28" spans="1:4">
      <c r="A28" s="21"/>
      <c r="B28" s="8">
        <v>224.46</v>
      </c>
      <c r="C28" s="74" t="s">
        <v>152</v>
      </c>
      <c r="D28" s="58" t="s">
        <v>1175</v>
      </c>
    </row>
    <row r="29" spans="1:4">
      <c r="A29" s="21"/>
      <c r="B29" s="8">
        <v>1444</v>
      </c>
      <c r="C29" s="74" t="s">
        <v>196</v>
      </c>
      <c r="D29" s="58" t="s">
        <v>1176</v>
      </c>
    </row>
    <row r="30" spans="1:4">
      <c r="A30" s="21"/>
      <c r="B30" s="8">
        <v>649</v>
      </c>
      <c r="C30" s="74" t="s">
        <v>1177</v>
      </c>
      <c r="D30" s="58" t="s">
        <v>1178</v>
      </c>
    </row>
    <row r="31" spans="1:4">
      <c r="A31" s="21"/>
      <c r="B31" s="8">
        <v>9991.76</v>
      </c>
      <c r="C31" s="74" t="s">
        <v>262</v>
      </c>
      <c r="D31" s="58" t="s">
        <v>1179</v>
      </c>
    </row>
    <row r="32" spans="1:4">
      <c r="A32" s="21"/>
      <c r="B32" s="8">
        <v>27227.46</v>
      </c>
      <c r="C32" s="74" t="s">
        <v>262</v>
      </c>
      <c r="D32" s="58" t="s">
        <v>1180</v>
      </c>
    </row>
    <row r="33" spans="1:4">
      <c r="A33" s="21"/>
      <c r="B33" s="8">
        <v>20328.5</v>
      </c>
      <c r="C33" s="74" t="s">
        <v>262</v>
      </c>
      <c r="D33" s="58" t="s">
        <v>1181</v>
      </c>
    </row>
    <row r="34" spans="1:4" ht="13.5" thickBot="1">
      <c r="A34" s="21"/>
      <c r="B34" s="8">
        <v>4528.74</v>
      </c>
      <c r="C34" s="74" t="s">
        <v>262</v>
      </c>
      <c r="D34" s="58" t="s">
        <v>1182</v>
      </c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38021000</v>
      </c>
      <c r="C77" s="20"/>
      <c r="D77" s="22"/>
    </row>
    <row r="78" spans="1:4">
      <c r="A78" s="21"/>
      <c r="B78" s="8">
        <v>37885000</v>
      </c>
      <c r="C78" s="29" t="s">
        <v>92</v>
      </c>
      <c r="D78" s="75" t="s">
        <v>1183</v>
      </c>
    </row>
    <row r="79" spans="1:4">
      <c r="A79" s="21"/>
      <c r="B79" s="8"/>
      <c r="C79" s="29" t="s">
        <v>92</v>
      </c>
      <c r="D79" s="75" t="s">
        <v>1184</v>
      </c>
    </row>
    <row r="80" spans="1:4">
      <c r="A80" s="21"/>
      <c r="B80" s="8"/>
      <c r="C80" s="29" t="s">
        <v>92</v>
      </c>
      <c r="D80" s="75" t="s">
        <v>1185</v>
      </c>
    </row>
    <row r="81" spans="1:4">
      <c r="A81" s="21"/>
      <c r="B81" s="8"/>
      <c r="C81" s="29" t="s">
        <v>92</v>
      </c>
      <c r="D81" s="75" t="s">
        <v>1186</v>
      </c>
    </row>
    <row r="82" spans="1:4">
      <c r="A82" s="21"/>
      <c r="B82" s="8">
        <v>55000</v>
      </c>
      <c r="C82" s="29" t="s">
        <v>92</v>
      </c>
      <c r="D82" s="75" t="s">
        <v>1187</v>
      </c>
    </row>
    <row r="83" spans="1:4">
      <c r="A83" s="21"/>
      <c r="B83" s="57">
        <v>81000</v>
      </c>
      <c r="C83" s="29" t="s">
        <v>92</v>
      </c>
      <c r="D83" s="75" t="s">
        <v>1188</v>
      </c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29"/>
      <c r="D148" s="4"/>
    </row>
    <row r="149" spans="1:4" ht="13.5" thickBot="1">
      <c r="A149" s="37" t="s">
        <v>14</v>
      </c>
      <c r="B149" s="69">
        <f>+B7+B13+B77+B91+B94+B105+B145</f>
        <v>39672440.770000003</v>
      </c>
      <c r="C149" s="38"/>
      <c r="D149" s="39"/>
    </row>
    <row r="150" spans="1:4">
      <c r="A150" s="252"/>
      <c r="B150" s="25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1161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161832000</v>
      </c>
      <c r="C77" s="20"/>
      <c r="D77" s="22"/>
    </row>
    <row r="78" spans="1:4">
      <c r="A78" s="21"/>
      <c r="B78" s="8">
        <v>2218000</v>
      </c>
      <c r="C78" s="29" t="s">
        <v>92</v>
      </c>
      <c r="D78" s="75" t="s">
        <v>1162</v>
      </c>
    </row>
    <row r="79" spans="1:4">
      <c r="A79" s="21"/>
      <c r="B79" s="8"/>
      <c r="C79" s="29" t="s">
        <v>92</v>
      </c>
      <c r="D79" s="75" t="s">
        <v>1162</v>
      </c>
    </row>
    <row r="80" spans="1:4">
      <c r="A80" s="21"/>
      <c r="B80" s="8"/>
      <c r="C80" s="29" t="s">
        <v>92</v>
      </c>
      <c r="D80" s="75" t="s">
        <v>1162</v>
      </c>
    </row>
    <row r="81" spans="1:4">
      <c r="A81" s="21"/>
      <c r="B81" s="8"/>
      <c r="C81" s="29" t="s">
        <v>92</v>
      </c>
      <c r="D81" s="75" t="s">
        <v>1162</v>
      </c>
    </row>
    <row r="82" spans="1:4">
      <c r="A82" s="21"/>
      <c r="B82" s="8">
        <v>16445000</v>
      </c>
      <c r="C82" s="29" t="s">
        <v>92</v>
      </c>
      <c r="D82" s="75" t="s">
        <v>1162</v>
      </c>
    </row>
    <row r="83" spans="1:4">
      <c r="A83" s="21"/>
      <c r="B83" s="57">
        <v>143169000</v>
      </c>
      <c r="C83" s="29" t="s">
        <v>92</v>
      </c>
      <c r="D83" s="75" t="s">
        <v>1162</v>
      </c>
    </row>
    <row r="84" spans="1:4">
      <c r="A84" s="21"/>
      <c r="B84" s="32"/>
      <c r="C84" s="29" t="s">
        <v>92</v>
      </c>
      <c r="D84" s="75"/>
    </row>
    <row r="85" spans="1:4" hidden="1">
      <c r="A85" s="21"/>
      <c r="B85" s="32"/>
      <c r="C85" s="29" t="s">
        <v>92</v>
      </c>
      <c r="D85" s="75"/>
    </row>
    <row r="86" spans="1:4" hidden="1">
      <c r="A86" s="21"/>
      <c r="B86" s="32"/>
      <c r="C86" s="29" t="s">
        <v>92</v>
      </c>
      <c r="D86" s="75"/>
    </row>
    <row r="87" spans="1:4" hidden="1">
      <c r="A87" s="21"/>
      <c r="B87" s="32"/>
      <c r="C87" s="29" t="s">
        <v>92</v>
      </c>
      <c r="D87" s="75"/>
    </row>
    <row r="88" spans="1:4" hidden="1">
      <c r="A88" s="21"/>
      <c r="B88" s="32"/>
      <c r="C88" s="29" t="s">
        <v>92</v>
      </c>
      <c r="D88" s="75"/>
    </row>
    <row r="89" spans="1:4" hidden="1">
      <c r="A89" s="21"/>
      <c r="B89" s="32"/>
      <c r="C89" s="29" t="s">
        <v>92</v>
      </c>
      <c r="D89" s="75"/>
    </row>
    <row r="90" spans="1:4" hidden="1">
      <c r="A90" s="21"/>
      <c r="B90" s="32"/>
      <c r="C90" s="29" t="s">
        <v>92</v>
      </c>
      <c r="D90" s="75"/>
    </row>
    <row r="91" spans="1:4" hidden="1">
      <c r="A91" s="19" t="s">
        <v>8</v>
      </c>
      <c r="B91" s="23"/>
      <c r="C91" s="29" t="s">
        <v>92</v>
      </c>
      <c r="D91" s="75"/>
    </row>
    <row r="92" spans="1:4" hidden="1">
      <c r="A92" s="21" t="s">
        <v>9</v>
      </c>
      <c r="B92" s="8"/>
      <c r="C92" s="29" t="s">
        <v>92</v>
      </c>
      <c r="D92" s="75"/>
    </row>
    <row r="93" spans="1:4" hidden="1">
      <c r="A93" s="21"/>
      <c r="B93" s="8"/>
      <c r="C93" s="29" t="s">
        <v>92</v>
      </c>
      <c r="D93" s="75"/>
    </row>
    <row r="94" spans="1:4" ht="51" hidden="1">
      <c r="A94" s="19" t="s">
        <v>10</v>
      </c>
      <c r="B94" s="23"/>
      <c r="C94" s="29" t="s">
        <v>92</v>
      </c>
      <c r="D94" s="75"/>
    </row>
    <row r="95" spans="1:4" hidden="1">
      <c r="A95" s="21"/>
      <c r="B95" s="8"/>
      <c r="C95" s="29" t="s">
        <v>92</v>
      </c>
      <c r="D95" s="75"/>
    </row>
    <row r="96" spans="1:4" hidden="1">
      <c r="A96" s="21"/>
      <c r="B96" s="8"/>
      <c r="C96" s="29" t="s">
        <v>92</v>
      </c>
      <c r="D96" s="75"/>
    </row>
    <row r="97" spans="1:4" hidden="1">
      <c r="A97" s="21"/>
      <c r="B97" s="8"/>
      <c r="C97" s="29" t="s">
        <v>92</v>
      </c>
      <c r="D97" s="75"/>
    </row>
    <row r="98" spans="1:4" hidden="1">
      <c r="A98" s="21"/>
      <c r="B98" s="8"/>
      <c r="C98" s="29" t="s">
        <v>92</v>
      </c>
      <c r="D98" s="75"/>
    </row>
    <row r="99" spans="1:4" hidden="1">
      <c r="A99" s="21"/>
      <c r="B99" s="8"/>
      <c r="C99" s="29" t="s">
        <v>92</v>
      </c>
      <c r="D99" s="75"/>
    </row>
    <row r="100" spans="1:4" hidden="1">
      <c r="A100" s="21"/>
      <c r="B100" s="8"/>
      <c r="C100" s="29" t="s">
        <v>92</v>
      </c>
      <c r="D100" s="75"/>
    </row>
    <row r="101" spans="1:4" hidden="1">
      <c r="A101" s="21"/>
      <c r="B101" s="8"/>
      <c r="C101" s="29" t="s">
        <v>92</v>
      </c>
      <c r="D101" s="75"/>
    </row>
    <row r="102" spans="1:4" hidden="1">
      <c r="A102" s="21"/>
      <c r="B102" s="8"/>
      <c r="C102" s="29" t="s">
        <v>92</v>
      </c>
      <c r="D102" s="75"/>
    </row>
    <row r="103" spans="1:4" hidden="1">
      <c r="A103" s="21"/>
      <c r="B103" s="8"/>
      <c r="C103" s="29" t="s">
        <v>92</v>
      </c>
      <c r="D103" s="75"/>
    </row>
    <row r="104" spans="1:4" hidden="1">
      <c r="A104" s="21"/>
      <c r="B104" s="8"/>
      <c r="C104" s="29" t="s">
        <v>92</v>
      </c>
      <c r="D104" s="75"/>
    </row>
    <row r="105" spans="1:4" ht="38.25" hidden="1">
      <c r="A105" s="19" t="s">
        <v>11</v>
      </c>
      <c r="B105" s="23"/>
      <c r="C105" s="29" t="s">
        <v>92</v>
      </c>
      <c r="D105" s="75"/>
    </row>
    <row r="106" spans="1:4" ht="25.5" hidden="1">
      <c r="A106" s="21" t="s">
        <v>12</v>
      </c>
      <c r="B106" s="23"/>
      <c r="C106" s="29" t="s">
        <v>92</v>
      </c>
      <c r="D106" s="75"/>
    </row>
    <row r="107" spans="1:4" hidden="1">
      <c r="A107" s="21" t="s">
        <v>27</v>
      </c>
      <c r="B107" s="8"/>
      <c r="C107" s="29" t="s">
        <v>92</v>
      </c>
      <c r="D107" s="75"/>
    </row>
    <row r="108" spans="1:4" hidden="1">
      <c r="A108" s="59"/>
      <c r="B108" s="8"/>
      <c r="C108" s="29" t="s">
        <v>92</v>
      </c>
      <c r="D108" s="75"/>
    </row>
    <row r="109" spans="1:4" hidden="1">
      <c r="A109" s="44"/>
      <c r="B109" s="8"/>
      <c r="C109" s="29" t="s">
        <v>92</v>
      </c>
      <c r="D109" s="75"/>
    </row>
    <row r="110" spans="1:4" hidden="1">
      <c r="A110" s="21"/>
      <c r="B110" s="8"/>
      <c r="C110" s="29" t="s">
        <v>92</v>
      </c>
      <c r="D110" s="75"/>
    </row>
    <row r="111" spans="1:4" hidden="1">
      <c r="A111" s="61"/>
      <c r="B111" s="8"/>
      <c r="C111" s="29" t="s">
        <v>92</v>
      </c>
      <c r="D111" s="75"/>
    </row>
    <row r="112" spans="1:4" hidden="1">
      <c r="A112" s="61"/>
      <c r="B112" s="46"/>
      <c r="C112" s="29" t="s">
        <v>92</v>
      </c>
      <c r="D112" s="75"/>
    </row>
    <row r="113" spans="1:4" hidden="1">
      <c r="A113" s="61"/>
      <c r="B113" s="46"/>
      <c r="C113" s="29" t="s">
        <v>92</v>
      </c>
      <c r="D113" s="75"/>
    </row>
    <row r="114" spans="1:4" hidden="1">
      <c r="A114" s="61"/>
      <c r="B114" s="46"/>
      <c r="C114" s="29" t="s">
        <v>92</v>
      </c>
      <c r="D114" s="75"/>
    </row>
    <row r="115" spans="1:4" hidden="1">
      <c r="A115" s="61"/>
      <c r="B115" s="46"/>
      <c r="C115" s="29" t="s">
        <v>92</v>
      </c>
      <c r="D115" s="75"/>
    </row>
    <row r="116" spans="1:4" hidden="1">
      <c r="A116" s="21"/>
      <c r="B116" s="46"/>
      <c r="C116" s="29" t="s">
        <v>92</v>
      </c>
      <c r="D116" s="75"/>
    </row>
    <row r="117" spans="1:4" hidden="1">
      <c r="A117" s="21"/>
      <c r="B117" s="46"/>
      <c r="C117" s="29" t="s">
        <v>92</v>
      </c>
      <c r="D117" s="75"/>
    </row>
    <row r="118" spans="1:4" hidden="1">
      <c r="A118" s="21"/>
      <c r="B118" s="48"/>
      <c r="C118" s="29" t="s">
        <v>92</v>
      </c>
      <c r="D118" s="75"/>
    </row>
    <row r="119" spans="1:4" hidden="1">
      <c r="A119" s="21"/>
      <c r="B119" s="49"/>
      <c r="C119" s="29" t="s">
        <v>92</v>
      </c>
      <c r="D119" s="75"/>
    </row>
    <row r="120" spans="1:4" hidden="1">
      <c r="A120" s="21"/>
      <c r="B120" s="51"/>
      <c r="C120" s="29" t="s">
        <v>92</v>
      </c>
      <c r="D120" s="75"/>
    </row>
    <row r="121" spans="1:4" hidden="1">
      <c r="A121" s="21"/>
      <c r="B121" s="51"/>
      <c r="C121" s="29" t="s">
        <v>92</v>
      </c>
      <c r="D121" s="75"/>
    </row>
    <row r="122" spans="1:4" hidden="1">
      <c r="A122" s="21"/>
      <c r="B122" s="51"/>
      <c r="C122" s="29" t="s">
        <v>92</v>
      </c>
      <c r="D122" s="75"/>
    </row>
    <row r="123" spans="1:4" hidden="1">
      <c r="A123" s="21"/>
      <c r="B123" s="51"/>
      <c r="C123" s="29" t="s">
        <v>92</v>
      </c>
      <c r="D123" s="75"/>
    </row>
    <row r="124" spans="1:4" hidden="1">
      <c r="A124" s="21"/>
      <c r="B124" s="51"/>
      <c r="C124" s="29" t="s">
        <v>92</v>
      </c>
      <c r="D124" s="75"/>
    </row>
    <row r="125" spans="1:4" hidden="1">
      <c r="A125" s="21"/>
      <c r="B125" s="51"/>
      <c r="C125" s="29" t="s">
        <v>92</v>
      </c>
      <c r="D125" s="75"/>
    </row>
    <row r="126" spans="1:4" hidden="1">
      <c r="A126" s="21"/>
      <c r="B126" s="51"/>
      <c r="C126" s="29" t="s">
        <v>92</v>
      </c>
      <c r="D126" s="75"/>
    </row>
    <row r="127" spans="1:4" hidden="1">
      <c r="A127" s="21"/>
      <c r="B127" s="51"/>
      <c r="C127" s="29" t="s">
        <v>92</v>
      </c>
      <c r="D127" s="75"/>
    </row>
    <row r="128" spans="1:4" hidden="1">
      <c r="A128" s="21"/>
      <c r="B128" s="51"/>
      <c r="C128" s="29" t="s">
        <v>92</v>
      </c>
      <c r="D128" s="75"/>
    </row>
    <row r="129" spans="1:4" hidden="1">
      <c r="A129" s="21"/>
      <c r="B129" s="51"/>
      <c r="C129" s="29" t="s">
        <v>92</v>
      </c>
      <c r="D129" s="75"/>
    </row>
    <row r="130" spans="1:4" hidden="1">
      <c r="A130" s="21"/>
      <c r="B130" s="51"/>
      <c r="C130" s="29" t="s">
        <v>92</v>
      </c>
      <c r="D130" s="75"/>
    </row>
    <row r="131" spans="1:4" hidden="1">
      <c r="A131" s="21"/>
      <c r="B131" s="51"/>
      <c r="C131" s="29" t="s">
        <v>92</v>
      </c>
      <c r="D131" s="75"/>
    </row>
    <row r="132" spans="1:4" hidden="1">
      <c r="A132" s="21"/>
      <c r="B132" s="51"/>
      <c r="C132" s="29" t="s">
        <v>92</v>
      </c>
      <c r="D132" s="75"/>
    </row>
    <row r="133" spans="1:4" hidden="1">
      <c r="A133" s="21"/>
      <c r="B133" s="51"/>
      <c r="C133" s="29" t="s">
        <v>92</v>
      </c>
      <c r="D133" s="75"/>
    </row>
    <row r="134" spans="1:4" hidden="1">
      <c r="A134" s="21"/>
      <c r="B134" s="51"/>
      <c r="C134" s="29" t="s">
        <v>92</v>
      </c>
      <c r="D134" s="75"/>
    </row>
    <row r="135" spans="1:4" hidden="1">
      <c r="A135" s="21"/>
      <c r="B135" s="51"/>
      <c r="C135" s="29" t="s">
        <v>92</v>
      </c>
      <c r="D135" s="75"/>
    </row>
    <row r="136" spans="1:4" hidden="1">
      <c r="A136" s="21"/>
      <c r="B136" s="51"/>
      <c r="C136" s="29" t="s">
        <v>92</v>
      </c>
      <c r="D136" s="75"/>
    </row>
    <row r="137" spans="1:4" hidden="1">
      <c r="A137" s="21"/>
      <c r="B137" s="51"/>
      <c r="C137" s="29" t="s">
        <v>92</v>
      </c>
      <c r="D137" s="75"/>
    </row>
    <row r="138" spans="1:4" hidden="1">
      <c r="A138" s="21"/>
      <c r="B138" s="51"/>
      <c r="C138" s="29" t="s">
        <v>92</v>
      </c>
      <c r="D138" s="75"/>
    </row>
    <row r="139" spans="1:4" hidden="1">
      <c r="A139" s="53"/>
      <c r="B139" s="43"/>
      <c r="C139" s="29" t="s">
        <v>92</v>
      </c>
      <c r="D139" s="75"/>
    </row>
    <row r="140" spans="1:4" ht="15" hidden="1">
      <c r="A140" s="33"/>
      <c r="B140" s="103"/>
      <c r="C140" s="29" t="s">
        <v>92</v>
      </c>
      <c r="D140" s="75"/>
    </row>
    <row r="141" spans="1:4" ht="15" hidden="1">
      <c r="A141" s="33"/>
      <c r="B141" s="103"/>
      <c r="C141" s="29" t="s">
        <v>92</v>
      </c>
      <c r="D141" s="75"/>
    </row>
    <row r="142" spans="1:4" ht="15" hidden="1">
      <c r="A142" s="33"/>
      <c r="B142" s="103"/>
      <c r="C142" s="29" t="s">
        <v>92</v>
      </c>
      <c r="D142" s="75"/>
    </row>
    <row r="143" spans="1:4" ht="15" hidden="1">
      <c r="A143" s="33"/>
      <c r="B143" s="103"/>
      <c r="C143" s="29" t="s">
        <v>92</v>
      </c>
      <c r="D143" s="75"/>
    </row>
    <row r="144" spans="1:4" ht="15">
      <c r="A144" s="33"/>
      <c r="B144" s="103"/>
      <c r="C144" s="29" t="s">
        <v>92</v>
      </c>
      <c r="D144" s="75"/>
    </row>
    <row r="145" spans="1:4">
      <c r="A145" s="21" t="s">
        <v>13</v>
      </c>
      <c r="B145" s="8"/>
      <c r="C145" s="29" t="s">
        <v>92</v>
      </c>
      <c r="D145" s="75"/>
    </row>
    <row r="146" spans="1:4">
      <c r="A146" s="21"/>
      <c r="B146" s="8"/>
      <c r="C146" s="29" t="s">
        <v>92</v>
      </c>
      <c r="D146" s="75"/>
    </row>
    <row r="147" spans="1:4">
      <c r="A147" s="18"/>
      <c r="B147" s="8"/>
      <c r="C147" s="29" t="s">
        <v>92</v>
      </c>
      <c r="D147" s="75"/>
    </row>
    <row r="148" spans="1:4">
      <c r="A148" s="60"/>
      <c r="B148" s="8"/>
      <c r="C148" s="29" t="s">
        <v>92</v>
      </c>
      <c r="D148" s="4"/>
    </row>
    <row r="149" spans="1:4" ht="13.5" thickBot="1">
      <c r="A149" s="37" t="s">
        <v>14</v>
      </c>
      <c r="B149" s="69">
        <f>+B7+B13+B77+B91+B94+B105+B145</f>
        <v>161832000</v>
      </c>
      <c r="C149" s="38"/>
      <c r="D149" s="39"/>
    </row>
    <row r="150" spans="1:4">
      <c r="A150" s="251"/>
      <c r="B150" s="25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1.570312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1151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2194426.9699999997</v>
      </c>
      <c r="C13" s="20"/>
      <c r="D13" s="55"/>
    </row>
    <row r="14" spans="1:4">
      <c r="A14" s="21" t="s">
        <v>21</v>
      </c>
      <c r="B14" s="8">
        <v>305354</v>
      </c>
      <c r="C14" s="74" t="s">
        <v>1152</v>
      </c>
      <c r="D14" s="58" t="s">
        <v>1153</v>
      </c>
    </row>
    <row r="15" spans="1:4">
      <c r="A15" s="21"/>
      <c r="B15" s="8">
        <v>198968</v>
      </c>
      <c r="C15" s="74" t="s">
        <v>1154</v>
      </c>
      <c r="D15" s="58" t="s">
        <v>1153</v>
      </c>
    </row>
    <row r="16" spans="1:4" ht="24">
      <c r="A16" s="21"/>
      <c r="B16" s="8">
        <v>775642</v>
      </c>
      <c r="C16" s="74" t="s">
        <v>1155</v>
      </c>
      <c r="D16" s="58" t="s">
        <v>1153</v>
      </c>
    </row>
    <row r="17" spans="1:4">
      <c r="A17" s="21"/>
      <c r="B17" s="81">
        <v>257523.47</v>
      </c>
      <c r="C17" s="74" t="s">
        <v>1156</v>
      </c>
      <c r="D17" s="58" t="s">
        <v>1153</v>
      </c>
    </row>
    <row r="18" spans="1:4" ht="24">
      <c r="A18" s="21"/>
      <c r="B18" s="8">
        <v>289646</v>
      </c>
      <c r="C18" s="74" t="s">
        <v>1157</v>
      </c>
      <c r="D18" s="58" t="s">
        <v>1153</v>
      </c>
    </row>
    <row r="19" spans="1:4">
      <c r="A19" s="21"/>
      <c r="B19" s="8">
        <v>363664</v>
      </c>
      <c r="C19" s="74" t="s">
        <v>1158</v>
      </c>
      <c r="D19" s="58" t="s">
        <v>1153</v>
      </c>
    </row>
    <row r="20" spans="1:4">
      <c r="A20" s="21"/>
      <c r="B20" s="8">
        <v>3629.5</v>
      </c>
      <c r="C20" s="74" t="s">
        <v>66</v>
      </c>
      <c r="D20" s="58" t="s">
        <v>1159</v>
      </c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25521000</v>
      </c>
      <c r="C77" s="20"/>
      <c r="D77" s="22"/>
    </row>
    <row r="78" spans="1:4">
      <c r="A78" s="21"/>
      <c r="B78" s="8">
        <v>16379000</v>
      </c>
      <c r="C78" s="29" t="s">
        <v>92</v>
      </c>
      <c r="D78" s="75" t="s">
        <v>1160</v>
      </c>
    </row>
    <row r="79" spans="1:4">
      <c r="A79" s="21"/>
      <c r="B79" s="8"/>
      <c r="C79" s="29" t="s">
        <v>92</v>
      </c>
      <c r="D79" s="75" t="s">
        <v>1160</v>
      </c>
    </row>
    <row r="80" spans="1:4">
      <c r="A80" s="21"/>
      <c r="B80" s="8"/>
      <c r="C80" s="29" t="s">
        <v>92</v>
      </c>
      <c r="D80" s="75" t="s">
        <v>1160</v>
      </c>
    </row>
    <row r="81" spans="1:4">
      <c r="A81" s="21"/>
      <c r="B81" s="8"/>
      <c r="C81" s="29" t="s">
        <v>92</v>
      </c>
      <c r="D81" s="75" t="s">
        <v>1160</v>
      </c>
    </row>
    <row r="82" spans="1:4">
      <c r="A82" s="21"/>
      <c r="B82" s="8">
        <v>9142000</v>
      </c>
      <c r="C82" s="29" t="s">
        <v>92</v>
      </c>
      <c r="D82" s="75" t="s">
        <v>1160</v>
      </c>
    </row>
    <row r="83" spans="1:4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27715426.969999999</v>
      </c>
      <c r="C149" s="38"/>
      <c r="D149" s="39"/>
    </row>
    <row r="150" spans="1:4">
      <c r="A150" s="251"/>
      <c r="B150" s="25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1145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155463.71</v>
      </c>
      <c r="C13" s="20"/>
      <c r="D13" s="55"/>
    </row>
    <row r="14" spans="1:4">
      <c r="A14" s="21" t="s">
        <v>21</v>
      </c>
      <c r="B14" s="8">
        <f>460.17+230+306.72</f>
        <v>996.8900000000001</v>
      </c>
      <c r="C14" s="74" t="s">
        <v>95</v>
      </c>
      <c r="D14" s="58" t="s">
        <v>1029</v>
      </c>
    </row>
    <row r="15" spans="1:4">
      <c r="A15" s="21"/>
      <c r="B15" s="8">
        <v>35366.339999999997</v>
      </c>
      <c r="C15" s="74" t="s">
        <v>262</v>
      </c>
      <c r="D15" s="58" t="s">
        <v>1146</v>
      </c>
    </row>
    <row r="16" spans="1:4">
      <c r="A16" s="21"/>
      <c r="B16" s="8">
        <v>13529.23</v>
      </c>
      <c r="C16" s="74" t="s">
        <v>262</v>
      </c>
      <c r="D16" s="58" t="s">
        <v>1147</v>
      </c>
    </row>
    <row r="17" spans="1:4">
      <c r="A17" s="21"/>
      <c r="B17" s="81">
        <v>17404.11</v>
      </c>
      <c r="C17" s="74" t="s">
        <v>262</v>
      </c>
      <c r="D17" s="58" t="s">
        <v>1148</v>
      </c>
    </row>
    <row r="18" spans="1:4">
      <c r="A18" s="21"/>
      <c r="B18" s="8">
        <v>55243.38</v>
      </c>
      <c r="C18" s="74" t="s">
        <v>262</v>
      </c>
      <c r="D18" s="58" t="s">
        <v>1149</v>
      </c>
    </row>
    <row r="19" spans="1:4">
      <c r="A19" s="21"/>
      <c r="B19" s="8">
        <v>14246.7</v>
      </c>
      <c r="C19" s="74" t="s">
        <v>262</v>
      </c>
      <c r="D19" s="58" t="s">
        <v>101</v>
      </c>
    </row>
    <row r="20" spans="1:4">
      <c r="A20" s="21"/>
      <c r="B20" s="8">
        <f>204.11+2392.61+428.38+2271.21+1186.8+484.58+409.01+573.34+1616.94+977.71+595+713.52+99.7+411.47+1085.42+1510+632+723.75+1100+1261.51</f>
        <v>18677.060000000001</v>
      </c>
      <c r="C20" s="74" t="s">
        <v>95</v>
      </c>
      <c r="D20" s="58" t="s">
        <v>1150</v>
      </c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155463.71</v>
      </c>
      <c r="C149" s="38"/>
      <c r="D149" s="39"/>
    </row>
    <row r="150" spans="1:4">
      <c r="A150" s="250"/>
      <c r="B150" s="25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1143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3992.6</v>
      </c>
      <c r="C13" s="20"/>
      <c r="D13" s="55"/>
    </row>
    <row r="14" spans="1:4">
      <c r="A14" s="21" t="s">
        <v>21</v>
      </c>
      <c r="B14" s="8">
        <v>2356.1999999999998</v>
      </c>
      <c r="C14" s="74" t="s">
        <v>1144</v>
      </c>
      <c r="D14" s="58" t="s">
        <v>703</v>
      </c>
    </row>
    <row r="15" spans="1:4">
      <c r="A15" s="21"/>
      <c r="B15" s="8">
        <v>1331.4</v>
      </c>
      <c r="C15" s="74" t="s">
        <v>261</v>
      </c>
      <c r="D15" s="58" t="s">
        <v>156</v>
      </c>
    </row>
    <row r="16" spans="1:4">
      <c r="A16" s="21"/>
      <c r="B16" s="8">
        <v>305</v>
      </c>
      <c r="C16" s="74" t="s">
        <v>204</v>
      </c>
      <c r="D16" s="58" t="s">
        <v>281</v>
      </c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3992.6</v>
      </c>
      <c r="C149" s="38"/>
      <c r="D149" s="39"/>
    </row>
    <row r="150" spans="1:4">
      <c r="A150" s="249"/>
      <c r="B150" s="24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1132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66467.39</v>
      </c>
      <c r="C13" s="20"/>
      <c r="D13" s="55"/>
    </row>
    <row r="14" spans="1:4">
      <c r="A14" s="21" t="s">
        <v>21</v>
      </c>
      <c r="B14" s="8">
        <v>3459.44</v>
      </c>
      <c r="C14" s="74" t="s">
        <v>133</v>
      </c>
      <c r="D14" s="58" t="s">
        <v>512</v>
      </c>
    </row>
    <row r="15" spans="1:4">
      <c r="A15" s="21"/>
      <c r="B15" s="8">
        <v>2788.49</v>
      </c>
      <c r="C15" s="74" t="s">
        <v>35</v>
      </c>
      <c r="D15" s="58" t="s">
        <v>36</v>
      </c>
    </row>
    <row r="16" spans="1:4">
      <c r="A16" s="21"/>
      <c r="B16" s="8">
        <v>5624.66</v>
      </c>
      <c r="C16" s="74" t="s">
        <v>262</v>
      </c>
      <c r="D16" s="58" t="s">
        <v>1133</v>
      </c>
    </row>
    <row r="17" spans="1:4">
      <c r="A17" s="21"/>
      <c r="B17" s="81">
        <v>9041.75</v>
      </c>
      <c r="C17" s="74" t="s">
        <v>262</v>
      </c>
      <c r="D17" s="58" t="s">
        <v>1134</v>
      </c>
    </row>
    <row r="18" spans="1:4">
      <c r="A18" s="21"/>
      <c r="B18" s="8">
        <v>433.96</v>
      </c>
      <c r="C18" s="74" t="s">
        <v>1135</v>
      </c>
      <c r="D18" s="58" t="s">
        <v>1136</v>
      </c>
    </row>
    <row r="19" spans="1:4">
      <c r="A19" s="21"/>
      <c r="B19" s="8">
        <v>81</v>
      </c>
      <c r="C19" s="74" t="s">
        <v>1137</v>
      </c>
      <c r="D19" s="58" t="s">
        <v>1065</v>
      </c>
    </row>
    <row r="20" spans="1:4">
      <c r="A20" s="21"/>
      <c r="B20" s="8">
        <v>153</v>
      </c>
      <c r="C20" s="74" t="s">
        <v>1137</v>
      </c>
      <c r="D20" s="58" t="s">
        <v>1138</v>
      </c>
    </row>
    <row r="21" spans="1:4">
      <c r="A21" s="21"/>
      <c r="B21" s="8">
        <v>446.25</v>
      </c>
      <c r="C21" s="74" t="s">
        <v>1139</v>
      </c>
      <c r="D21" s="58" t="s">
        <v>1140</v>
      </c>
    </row>
    <row r="22" spans="1:4">
      <c r="A22" s="21"/>
      <c r="B22" s="8">
        <v>19180.400000000001</v>
      </c>
      <c r="C22" s="74" t="s">
        <v>262</v>
      </c>
      <c r="D22" s="58" t="s">
        <v>1141</v>
      </c>
    </row>
    <row r="23" spans="1:4">
      <c r="A23" s="21"/>
      <c r="B23" s="8">
        <v>25258.44</v>
      </c>
      <c r="C23" s="74" t="s">
        <v>262</v>
      </c>
      <c r="D23" s="58" t="s">
        <v>1142</v>
      </c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66467.39</v>
      </c>
      <c r="C149" s="38"/>
      <c r="D149" s="39"/>
    </row>
    <row r="150" spans="1:4">
      <c r="A150" s="249"/>
      <c r="B150" s="24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1130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14194000</v>
      </c>
      <c r="C77" s="20"/>
      <c r="D77" s="22"/>
    </row>
    <row r="78" spans="1:4">
      <c r="A78" s="21"/>
      <c r="B78" s="8">
        <v>2833000</v>
      </c>
      <c r="C78" s="29" t="s">
        <v>97</v>
      </c>
      <c r="D78" s="75" t="s">
        <v>1131</v>
      </c>
    </row>
    <row r="79" spans="1:4">
      <c r="A79" s="21"/>
      <c r="B79" s="8"/>
      <c r="C79" s="29" t="s">
        <v>97</v>
      </c>
      <c r="D79" s="75" t="s">
        <v>1131</v>
      </c>
    </row>
    <row r="80" spans="1:4">
      <c r="A80" s="21"/>
      <c r="B80" s="8"/>
      <c r="C80" s="29" t="s">
        <v>97</v>
      </c>
      <c r="D80" s="75" t="s">
        <v>1131</v>
      </c>
    </row>
    <row r="81" spans="1:4">
      <c r="A81" s="21"/>
      <c r="B81" s="8"/>
      <c r="C81" s="29" t="s">
        <v>97</v>
      </c>
      <c r="D81" s="75" t="s">
        <v>1131</v>
      </c>
    </row>
    <row r="82" spans="1:4">
      <c r="A82" s="21"/>
      <c r="B82" s="8">
        <v>5879000</v>
      </c>
      <c r="C82" s="29" t="s">
        <v>97</v>
      </c>
      <c r="D82" s="75" t="s">
        <v>1131</v>
      </c>
    </row>
    <row r="83" spans="1:4">
      <c r="A83" s="21"/>
      <c r="B83" s="57">
        <v>5482000</v>
      </c>
      <c r="C83" s="29" t="s">
        <v>97</v>
      </c>
      <c r="D83" s="75" t="s">
        <v>1131</v>
      </c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14194000</v>
      </c>
      <c r="C149" s="38"/>
      <c r="D149" s="39"/>
    </row>
    <row r="150" spans="1:4">
      <c r="A150" s="248"/>
      <c r="B150" s="248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1127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800</v>
      </c>
      <c r="C13" s="20"/>
      <c r="D13" s="55"/>
    </row>
    <row r="14" spans="1:4" ht="24.75" thickBot="1">
      <c r="A14" s="21" t="s">
        <v>21</v>
      </c>
      <c r="B14" s="8">
        <v>800</v>
      </c>
      <c r="C14" s="74" t="s">
        <v>1128</v>
      </c>
      <c r="D14" s="58" t="s">
        <v>1129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0</v>
      </c>
      <c r="C77" s="20"/>
      <c r="D77" s="22"/>
    </row>
    <row r="78" spans="1:4">
      <c r="A78" s="21"/>
      <c r="B78" s="8"/>
      <c r="C78" s="29"/>
      <c r="D78" s="75"/>
    </row>
    <row r="79" spans="1:4">
      <c r="A79" s="21"/>
      <c r="B79" s="8"/>
      <c r="C79" s="29" t="s">
        <v>97</v>
      </c>
      <c r="D79" s="75" t="s">
        <v>1052</v>
      </c>
    </row>
    <row r="80" spans="1:4">
      <c r="A80" s="21"/>
      <c r="B80" s="8"/>
      <c r="C80" s="29" t="s">
        <v>97</v>
      </c>
      <c r="D80" s="75" t="s">
        <v>1052</v>
      </c>
    </row>
    <row r="81" spans="1:4">
      <c r="A81" s="21"/>
      <c r="B81" s="8"/>
      <c r="C81" s="29" t="s">
        <v>97</v>
      </c>
      <c r="D81" s="75" t="s">
        <v>1052</v>
      </c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800</v>
      </c>
      <c r="C149" s="38"/>
      <c r="D149" s="39"/>
    </row>
    <row r="150" spans="1:4">
      <c r="A150" s="247"/>
      <c r="B150" s="24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1123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10098.370000000001</v>
      </c>
      <c r="C13" s="20"/>
      <c r="D13" s="55"/>
    </row>
    <row r="14" spans="1:4">
      <c r="A14" s="21" t="s">
        <v>21</v>
      </c>
      <c r="B14" s="8">
        <v>847.88</v>
      </c>
      <c r="C14" s="74" t="s">
        <v>889</v>
      </c>
      <c r="D14" s="58" t="s">
        <v>1124</v>
      </c>
    </row>
    <row r="15" spans="1:4">
      <c r="A15" s="21"/>
      <c r="B15" s="8">
        <v>6831.68</v>
      </c>
      <c r="C15" s="74" t="s">
        <v>124</v>
      </c>
      <c r="D15" s="58" t="s">
        <v>1125</v>
      </c>
    </row>
    <row r="16" spans="1:4">
      <c r="A16" s="21"/>
      <c r="B16" s="8">
        <v>114</v>
      </c>
      <c r="C16" s="74" t="s">
        <v>979</v>
      </c>
      <c r="D16" s="58" t="s">
        <v>766</v>
      </c>
    </row>
    <row r="17" spans="1:4">
      <c r="A17" s="21"/>
      <c r="B17" s="81">
        <v>474.81</v>
      </c>
      <c r="C17" s="74" t="s">
        <v>1126</v>
      </c>
      <c r="D17" s="58" t="s">
        <v>280</v>
      </c>
    </row>
    <row r="18" spans="1:4">
      <c r="A18" s="21"/>
      <c r="B18" s="8">
        <f>1708+122</f>
        <v>1830</v>
      </c>
      <c r="C18" s="74" t="s">
        <v>204</v>
      </c>
      <c r="D18" s="58" t="s">
        <v>281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2617000</v>
      </c>
      <c r="C77" s="20"/>
      <c r="D77" s="22"/>
    </row>
    <row r="78" spans="1:4">
      <c r="A78" s="21"/>
      <c r="B78" s="8">
        <v>2617000</v>
      </c>
      <c r="C78" s="29" t="s">
        <v>97</v>
      </c>
      <c r="D78" s="75" t="s">
        <v>1052</v>
      </c>
    </row>
    <row r="79" spans="1:4">
      <c r="A79" s="21"/>
      <c r="B79" s="8"/>
      <c r="C79" s="29" t="s">
        <v>97</v>
      </c>
      <c r="D79" s="75" t="s">
        <v>1052</v>
      </c>
    </row>
    <row r="80" spans="1:4">
      <c r="A80" s="21"/>
      <c r="B80" s="8"/>
      <c r="C80" s="29" t="s">
        <v>97</v>
      </c>
      <c r="D80" s="75" t="s">
        <v>1052</v>
      </c>
    </row>
    <row r="81" spans="1:4">
      <c r="A81" s="21"/>
      <c r="B81" s="8"/>
      <c r="C81" s="29" t="s">
        <v>97</v>
      </c>
      <c r="D81" s="75" t="s">
        <v>1052</v>
      </c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2627098.37</v>
      </c>
      <c r="C149" s="38"/>
      <c r="D149" s="39"/>
    </row>
    <row r="150" spans="1:4">
      <c r="A150" s="246"/>
      <c r="B150" s="24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1121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190.43</v>
      </c>
      <c r="C13" s="20"/>
      <c r="D13" s="55"/>
    </row>
    <row r="14" spans="1:4" ht="13.5" thickBot="1">
      <c r="A14" s="21" t="s">
        <v>21</v>
      </c>
      <c r="B14" s="8">
        <v>190.43</v>
      </c>
      <c r="C14" s="74" t="s">
        <v>1120</v>
      </c>
      <c r="D14" s="58" t="s">
        <v>1122</v>
      </c>
    </row>
    <row r="15" spans="1:4" ht="12" hidden="1" customHeight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20646000</v>
      </c>
      <c r="C77" s="20"/>
      <c r="D77" s="22"/>
    </row>
    <row r="78" spans="1:4">
      <c r="A78" s="21"/>
      <c r="B78" s="8">
        <v>19425000</v>
      </c>
      <c r="C78" s="29" t="s">
        <v>97</v>
      </c>
      <c r="D78" s="75" t="s">
        <v>1052</v>
      </c>
    </row>
    <row r="79" spans="1:4">
      <c r="A79" s="21"/>
      <c r="B79" s="8"/>
      <c r="C79" s="29" t="s">
        <v>97</v>
      </c>
      <c r="D79" s="75" t="s">
        <v>1052</v>
      </c>
    </row>
    <row r="80" spans="1:4">
      <c r="A80" s="21"/>
      <c r="B80" s="8"/>
      <c r="C80" s="29" t="s">
        <v>97</v>
      </c>
      <c r="D80" s="75" t="s">
        <v>1052</v>
      </c>
    </row>
    <row r="81" spans="1:4">
      <c r="A81" s="21"/>
      <c r="B81" s="8"/>
      <c r="C81" s="29" t="s">
        <v>97</v>
      </c>
      <c r="D81" s="75" t="s">
        <v>1052</v>
      </c>
    </row>
    <row r="82" spans="1:4">
      <c r="A82" s="21"/>
      <c r="B82" s="8">
        <v>1221000</v>
      </c>
      <c r="C82" s="29" t="s">
        <v>97</v>
      </c>
      <c r="D82" s="75" t="s">
        <v>1052</v>
      </c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20646190.43</v>
      </c>
      <c r="C149" s="38"/>
      <c r="D149" s="39"/>
    </row>
    <row r="150" spans="1:4">
      <c r="A150" s="246"/>
      <c r="B150" s="24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57" t="s">
        <v>0</v>
      </c>
      <c r="B5" s="257"/>
      <c r="C5" s="257"/>
      <c r="D5" s="257"/>
    </row>
    <row r="6" spans="1:4">
      <c r="A6" s="257" t="s">
        <v>88</v>
      </c>
      <c r="B6" s="257"/>
      <c r="C6" s="257"/>
      <c r="D6" s="257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0</v>
      </c>
      <c r="C15" s="20"/>
      <c r="D15" s="55"/>
    </row>
    <row r="16" spans="1:4">
      <c r="A16" s="21" t="s">
        <v>21</v>
      </c>
      <c r="B16" s="71"/>
      <c r="C16" s="70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6057000</v>
      </c>
      <c r="C79" s="20"/>
      <c r="D79" s="22"/>
    </row>
    <row r="80" spans="1:4">
      <c r="A80" s="21"/>
      <c r="B80" s="57">
        <v>5184000</v>
      </c>
      <c r="C80" s="29" t="s">
        <v>48</v>
      </c>
      <c r="D80" s="29" t="s">
        <v>89</v>
      </c>
    </row>
    <row r="81" spans="1:4">
      <c r="A81" s="21"/>
      <c r="B81" s="57">
        <v>873000</v>
      </c>
      <c r="C81" s="29" t="s">
        <v>48</v>
      </c>
      <c r="D81" s="29" t="s">
        <v>89</v>
      </c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6057000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58" t="s">
        <v>25</v>
      </c>
      <c r="D155" s="258"/>
    </row>
    <row r="156" spans="1:4">
      <c r="A156" s="1" t="s">
        <v>18</v>
      </c>
      <c r="B156" s="1"/>
      <c r="C156" s="258" t="s">
        <v>22</v>
      </c>
      <c r="D156" s="258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21249" r:id="rId3">
          <objectPr defaultSize="0" autoPict="0" r:id="rId4">
            <anchor moveWithCells="1" sizeWithCells="1">
              <from>
                <xdr:col>0</xdr:col>
                <xdr:colOff>390525</xdr:colOff>
                <xdr:row>0</xdr:row>
                <xdr:rowOff>114300</xdr:rowOff>
              </from>
              <to>
                <xdr:col>0</xdr:col>
                <xdr:colOff>1152525</xdr:colOff>
                <xdr:row>3</xdr:row>
                <xdr:rowOff>133350</xdr:rowOff>
              </to>
            </anchor>
          </objectPr>
        </oleObject>
      </mc:Choice>
      <mc:Fallback>
        <oleObject progId="Word.Picture.8" shapeId="821249" r:id="rId3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1113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14837157.560000001</v>
      </c>
      <c r="C13" s="20"/>
      <c r="D13" s="55"/>
    </row>
    <row r="14" spans="1:4">
      <c r="A14" s="21" t="s">
        <v>21</v>
      </c>
      <c r="B14" s="8">
        <v>58.93</v>
      </c>
      <c r="C14" s="74" t="s">
        <v>1114</v>
      </c>
      <c r="D14" s="58" t="s">
        <v>1115</v>
      </c>
    </row>
    <row r="15" spans="1:4">
      <c r="A15" s="21"/>
      <c r="B15" s="8">
        <v>756.84</v>
      </c>
      <c r="C15" s="74" t="s">
        <v>1114</v>
      </c>
      <c r="D15" s="58" t="s">
        <v>1116</v>
      </c>
    </row>
    <row r="16" spans="1:4">
      <c r="A16" s="21"/>
      <c r="B16" s="8">
        <v>19.829999999999998</v>
      </c>
      <c r="C16" s="74" t="s">
        <v>1114</v>
      </c>
      <c r="D16" s="58" t="s">
        <v>1117</v>
      </c>
    </row>
    <row r="17" spans="1:4">
      <c r="A17" s="21"/>
      <c r="B17" s="81">
        <v>6465.87</v>
      </c>
      <c r="C17" s="74" t="s">
        <v>1118</v>
      </c>
      <c r="D17" s="58" t="s">
        <v>1119</v>
      </c>
    </row>
    <row r="18" spans="1:4">
      <c r="A18" s="21"/>
      <c r="B18" s="8">
        <v>306.08999999999997</v>
      </c>
      <c r="C18" s="74" t="s">
        <v>1120</v>
      </c>
      <c r="D18" s="58" t="s">
        <v>683</v>
      </c>
    </row>
    <row r="19" spans="1:4">
      <c r="A19" s="21"/>
      <c r="B19" s="8">
        <v>100</v>
      </c>
      <c r="C19" s="74" t="s">
        <v>181</v>
      </c>
      <c r="D19" s="58" t="s">
        <v>182</v>
      </c>
    </row>
    <row r="20" spans="1:4" ht="13.5" thickBot="1">
      <c r="A20" s="21"/>
      <c r="B20" s="8">
        <v>14829450</v>
      </c>
      <c r="C20" s="74" t="s">
        <v>1041</v>
      </c>
      <c r="D20" s="58" t="s">
        <v>276</v>
      </c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2960000</v>
      </c>
      <c r="C77" s="20"/>
      <c r="D77" s="22"/>
    </row>
    <row r="78" spans="1:4">
      <c r="A78" s="21"/>
      <c r="B78" s="8">
        <v>30000</v>
      </c>
      <c r="C78" s="29" t="s">
        <v>97</v>
      </c>
      <c r="D78" s="75" t="s">
        <v>1052</v>
      </c>
    </row>
    <row r="79" spans="1:4">
      <c r="A79" s="21"/>
      <c r="B79" s="8"/>
      <c r="C79" s="29" t="s">
        <v>97</v>
      </c>
      <c r="D79" s="75" t="s">
        <v>1052</v>
      </c>
    </row>
    <row r="80" spans="1:4">
      <c r="A80" s="21"/>
      <c r="B80" s="8"/>
      <c r="C80" s="29" t="s">
        <v>97</v>
      </c>
      <c r="D80" s="75" t="s">
        <v>1052</v>
      </c>
    </row>
    <row r="81" spans="1:4">
      <c r="A81" s="21"/>
      <c r="B81" s="8"/>
      <c r="C81" s="29" t="s">
        <v>97</v>
      </c>
      <c r="D81" s="75" t="s">
        <v>1052</v>
      </c>
    </row>
    <row r="82" spans="1:4">
      <c r="A82" s="21"/>
      <c r="B82" s="8">
        <v>412000</v>
      </c>
      <c r="C82" s="29" t="s">
        <v>97</v>
      </c>
      <c r="D82" s="75" t="s">
        <v>1052</v>
      </c>
    </row>
    <row r="83" spans="1:4">
      <c r="A83" s="21"/>
      <c r="B83" s="57">
        <v>2518000</v>
      </c>
      <c r="C83" s="29" t="s">
        <v>97</v>
      </c>
      <c r="D83" s="75" t="s">
        <v>1052</v>
      </c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17797157.560000002</v>
      </c>
      <c r="C149" s="38"/>
      <c r="D149" s="39"/>
    </row>
    <row r="150" spans="1:4">
      <c r="A150" s="245"/>
      <c r="B150" s="245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0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1109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40623.009999999995</v>
      </c>
      <c r="C13" s="20"/>
      <c r="D13" s="55"/>
    </row>
    <row r="14" spans="1:4">
      <c r="A14" s="21" t="s">
        <v>21</v>
      </c>
      <c r="B14" s="8">
        <v>5000</v>
      </c>
      <c r="C14" s="74" t="s">
        <v>301</v>
      </c>
      <c r="D14" s="58" t="s">
        <v>1110</v>
      </c>
    </row>
    <row r="15" spans="1:4">
      <c r="A15" s="21"/>
      <c r="B15" s="8">
        <v>1674.91</v>
      </c>
      <c r="C15" s="74" t="s">
        <v>118</v>
      </c>
      <c r="D15" s="58" t="s">
        <v>259</v>
      </c>
    </row>
    <row r="16" spans="1:4">
      <c r="A16" s="21"/>
      <c r="B16" s="8">
        <v>22001.759999999998</v>
      </c>
      <c r="C16" s="74" t="s">
        <v>1087</v>
      </c>
      <c r="D16" s="58" t="s">
        <v>1111</v>
      </c>
    </row>
    <row r="17" spans="1:4">
      <c r="A17" s="21"/>
      <c r="B17" s="81">
        <v>4870.34</v>
      </c>
      <c r="C17" s="74" t="s">
        <v>1087</v>
      </c>
      <c r="D17" s="58" t="s">
        <v>1112</v>
      </c>
    </row>
    <row r="18" spans="1:4">
      <c r="A18" s="21"/>
      <c r="B18" s="8">
        <v>7076</v>
      </c>
      <c r="C18" s="74" t="s">
        <v>117</v>
      </c>
      <c r="D18" s="58" t="s">
        <v>105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40623.009999999995</v>
      </c>
      <c r="C149" s="38"/>
      <c r="D149" s="39"/>
    </row>
    <row r="150" spans="1:4">
      <c r="A150" s="245"/>
      <c r="B150" s="245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1108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0</v>
      </c>
      <c r="C13" s="20"/>
      <c r="D13" s="55"/>
    </row>
    <row r="14" spans="1:4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187913</v>
      </c>
      <c r="C77" s="20"/>
      <c r="D77" s="22"/>
    </row>
    <row r="78" spans="1:4">
      <c r="A78" s="21"/>
      <c r="B78" s="8">
        <v>187913</v>
      </c>
      <c r="C78" s="29" t="s">
        <v>92</v>
      </c>
      <c r="D78" s="75" t="s">
        <v>1107</v>
      </c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187913</v>
      </c>
      <c r="C149" s="38"/>
      <c r="D149" s="39"/>
    </row>
    <row r="150" spans="1:4">
      <c r="A150" s="244"/>
      <c r="B150" s="24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1094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40372903.5</v>
      </c>
      <c r="C13" s="20"/>
      <c r="D13" s="55"/>
    </row>
    <row r="14" spans="1:4">
      <c r="A14" s="21" t="s">
        <v>21</v>
      </c>
      <c r="B14" s="8">
        <v>72277.63</v>
      </c>
      <c r="C14" s="74" t="s">
        <v>148</v>
      </c>
      <c r="D14" s="58" t="s">
        <v>120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>
        <v>11878388.630000001</v>
      </c>
      <c r="C18" s="74" t="s">
        <v>148</v>
      </c>
      <c r="D18" s="58" t="s">
        <v>1095</v>
      </c>
    </row>
    <row r="19" spans="1:4">
      <c r="A19" s="21"/>
      <c r="B19" s="8">
        <v>54457.38</v>
      </c>
      <c r="C19" s="74" t="s">
        <v>148</v>
      </c>
      <c r="D19" s="58" t="s">
        <v>29</v>
      </c>
    </row>
    <row r="20" spans="1:4" ht="24">
      <c r="A20" s="21"/>
      <c r="B20" s="8">
        <v>1048509</v>
      </c>
      <c r="C20" s="74" t="s">
        <v>985</v>
      </c>
      <c r="D20" s="58" t="s">
        <v>986</v>
      </c>
    </row>
    <row r="21" spans="1:4">
      <c r="A21" s="21"/>
      <c r="B21" s="8">
        <v>963.59</v>
      </c>
      <c r="C21" s="74" t="s">
        <v>454</v>
      </c>
      <c r="D21" s="58" t="s">
        <v>1096</v>
      </c>
    </row>
    <row r="22" spans="1:4">
      <c r="A22" s="21"/>
      <c r="B22" s="8">
        <v>3813.25</v>
      </c>
      <c r="C22" s="74" t="s">
        <v>454</v>
      </c>
      <c r="D22" s="58" t="s">
        <v>1097</v>
      </c>
    </row>
    <row r="23" spans="1:4">
      <c r="A23" s="21"/>
      <c r="B23" s="8">
        <v>2615.4899999999998</v>
      </c>
      <c r="C23" s="74" t="s">
        <v>454</v>
      </c>
      <c r="D23" s="58" t="s">
        <v>1098</v>
      </c>
    </row>
    <row r="24" spans="1:4">
      <c r="A24" s="21"/>
      <c r="B24" s="8">
        <v>1591.03</v>
      </c>
      <c r="C24" s="74" t="s">
        <v>454</v>
      </c>
      <c r="D24" s="58" t="s">
        <v>457</v>
      </c>
    </row>
    <row r="25" spans="1:4">
      <c r="A25" s="21"/>
      <c r="B25" s="8">
        <v>27548.87</v>
      </c>
      <c r="C25" s="74" t="s">
        <v>454</v>
      </c>
      <c r="D25" s="58" t="s">
        <v>1099</v>
      </c>
    </row>
    <row r="26" spans="1:4" ht="24">
      <c r="A26" s="21"/>
      <c r="B26" s="108">
        <v>10546840</v>
      </c>
      <c r="C26" s="74" t="s">
        <v>1100</v>
      </c>
      <c r="D26" s="58" t="s">
        <v>1101</v>
      </c>
    </row>
    <row r="27" spans="1:4">
      <c r="A27" s="21"/>
      <c r="B27" s="8">
        <v>16241000</v>
      </c>
      <c r="C27" s="74" t="s">
        <v>1102</v>
      </c>
      <c r="D27" s="58" t="s">
        <v>1103</v>
      </c>
    </row>
    <row r="28" spans="1:4">
      <c r="A28" s="21"/>
      <c r="B28" s="8">
        <v>181686.82</v>
      </c>
      <c r="C28" s="74" t="s">
        <v>1104</v>
      </c>
      <c r="D28" s="58" t="s">
        <v>1105</v>
      </c>
    </row>
    <row r="29" spans="1:4">
      <c r="A29" s="21"/>
      <c r="B29" s="8">
        <v>193095.3</v>
      </c>
      <c r="C29" s="74" t="s">
        <v>599</v>
      </c>
      <c r="D29" s="58" t="s">
        <v>1105</v>
      </c>
    </row>
    <row r="30" spans="1:4">
      <c r="A30" s="21"/>
      <c r="B30" s="8">
        <v>120116.51</v>
      </c>
      <c r="C30" s="74" t="s">
        <v>1106</v>
      </c>
      <c r="D30" s="58" t="s">
        <v>1105</v>
      </c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22408000</v>
      </c>
      <c r="C77" s="20"/>
      <c r="D77" s="22"/>
    </row>
    <row r="78" spans="1:4">
      <c r="A78" s="21"/>
      <c r="B78" s="8">
        <v>3069000</v>
      </c>
      <c r="C78" s="29" t="s">
        <v>92</v>
      </c>
      <c r="D78" s="75" t="s">
        <v>1107</v>
      </c>
    </row>
    <row r="79" spans="1:4">
      <c r="A79" s="21"/>
      <c r="B79" s="8">
        <v>14919000</v>
      </c>
      <c r="C79" s="29" t="s">
        <v>92</v>
      </c>
      <c r="D79" s="75" t="s">
        <v>1107</v>
      </c>
    </row>
    <row r="80" spans="1:4">
      <c r="A80" s="21"/>
      <c r="B80" s="8">
        <v>3251000</v>
      </c>
      <c r="C80" s="29" t="s">
        <v>92</v>
      </c>
      <c r="D80" s="75" t="s">
        <v>1107</v>
      </c>
    </row>
    <row r="81" spans="1:4">
      <c r="A81" s="21"/>
      <c r="B81" s="8">
        <v>495000</v>
      </c>
      <c r="C81" s="29" t="s">
        <v>92</v>
      </c>
      <c r="D81" s="75" t="s">
        <v>1107</v>
      </c>
    </row>
    <row r="82" spans="1:4">
      <c r="A82" s="21"/>
      <c r="B82" s="8">
        <v>674000</v>
      </c>
      <c r="C82" s="29" t="s">
        <v>92</v>
      </c>
      <c r="D82" s="75" t="s">
        <v>1107</v>
      </c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 hidden="1">
      <c r="A146" s="21"/>
      <c r="B146" s="8"/>
      <c r="C146" s="29"/>
      <c r="D146" s="75"/>
    </row>
    <row r="147" spans="1:4" hidden="1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62780903.5</v>
      </c>
      <c r="C149" s="38"/>
      <c r="D149" s="39"/>
    </row>
    <row r="150" spans="1:4">
      <c r="A150" s="244"/>
      <c r="B150" s="24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1079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200431.56999999998</v>
      </c>
      <c r="C13" s="20"/>
      <c r="D13" s="55"/>
    </row>
    <row r="14" spans="1:4">
      <c r="A14" s="21" t="s">
        <v>21</v>
      </c>
      <c r="B14" s="8">
        <v>11019.7</v>
      </c>
      <c r="C14" s="74" t="s">
        <v>44</v>
      </c>
      <c r="D14" s="58" t="s">
        <v>1080</v>
      </c>
    </row>
    <row r="15" spans="1:4">
      <c r="A15" s="21"/>
      <c r="B15" s="8"/>
      <c r="C15" s="74"/>
      <c r="D15" s="58"/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>
        <v>106.67</v>
      </c>
      <c r="C18" s="74" t="s">
        <v>122</v>
      </c>
      <c r="D18" s="58" t="s">
        <v>1081</v>
      </c>
    </row>
    <row r="19" spans="1:4">
      <c r="A19" s="21"/>
      <c r="B19" s="8">
        <v>1487.5</v>
      </c>
      <c r="C19" s="74" t="s">
        <v>149</v>
      </c>
      <c r="D19" s="58" t="s">
        <v>1082</v>
      </c>
    </row>
    <row r="20" spans="1:4">
      <c r="A20" s="21"/>
      <c r="B20" s="8">
        <v>1010.31</v>
      </c>
      <c r="C20" s="74" t="s">
        <v>229</v>
      </c>
      <c r="D20" s="58" t="s">
        <v>1083</v>
      </c>
    </row>
    <row r="21" spans="1:4">
      <c r="A21" s="21"/>
      <c r="B21" s="8">
        <v>3329.41</v>
      </c>
      <c r="C21" s="74" t="s">
        <v>1084</v>
      </c>
      <c r="D21" s="58" t="s">
        <v>1085</v>
      </c>
    </row>
    <row r="22" spans="1:4" ht="24">
      <c r="A22" s="21"/>
      <c r="B22" s="8">
        <v>11876.2</v>
      </c>
      <c r="C22" s="74" t="s">
        <v>1086</v>
      </c>
      <c r="D22" s="58" t="s">
        <v>140</v>
      </c>
    </row>
    <row r="23" spans="1:4">
      <c r="A23" s="21"/>
      <c r="B23" s="8">
        <v>26168.59</v>
      </c>
      <c r="C23" s="74" t="s">
        <v>1087</v>
      </c>
      <c r="D23" s="58" t="s">
        <v>1088</v>
      </c>
    </row>
    <row r="24" spans="1:4">
      <c r="A24" s="21"/>
      <c r="B24" s="8">
        <v>5076.1499999999996</v>
      </c>
      <c r="C24" s="74" t="s">
        <v>1087</v>
      </c>
      <c r="D24" s="58" t="s">
        <v>1089</v>
      </c>
    </row>
    <row r="25" spans="1:4">
      <c r="A25" s="21"/>
      <c r="B25" s="8">
        <v>11768.49</v>
      </c>
      <c r="C25" s="74" t="s">
        <v>262</v>
      </c>
      <c r="D25" s="58" t="s">
        <v>1090</v>
      </c>
    </row>
    <row r="26" spans="1:4">
      <c r="A26" s="21"/>
      <c r="B26" s="108">
        <v>12083.7</v>
      </c>
      <c r="C26" s="74" t="s">
        <v>262</v>
      </c>
      <c r="D26" s="58" t="s">
        <v>1090</v>
      </c>
    </row>
    <row r="27" spans="1:4">
      <c r="A27" s="21"/>
      <c r="B27" s="8">
        <v>12510.95</v>
      </c>
      <c r="C27" s="74" t="s">
        <v>262</v>
      </c>
      <c r="D27" s="58" t="s">
        <v>101</v>
      </c>
    </row>
    <row r="28" spans="1:4">
      <c r="A28" s="21"/>
      <c r="B28" s="8">
        <v>33132.92</v>
      </c>
      <c r="C28" s="74" t="s">
        <v>262</v>
      </c>
      <c r="D28" s="58" t="s">
        <v>1091</v>
      </c>
    </row>
    <row r="29" spans="1:4">
      <c r="A29" s="21"/>
      <c r="B29" s="8">
        <v>52870.99</v>
      </c>
      <c r="C29" s="74" t="s">
        <v>262</v>
      </c>
      <c r="D29" s="58" t="s">
        <v>1092</v>
      </c>
    </row>
    <row r="30" spans="1:4">
      <c r="A30" s="21"/>
      <c r="B30" s="8">
        <v>17379.990000000002</v>
      </c>
      <c r="C30" s="74" t="s">
        <v>262</v>
      </c>
      <c r="D30" s="58" t="s">
        <v>1093</v>
      </c>
    </row>
    <row r="31" spans="1:4">
      <c r="A31" s="21"/>
      <c r="B31" s="8">
        <v>610</v>
      </c>
      <c r="C31" s="74" t="s">
        <v>204</v>
      </c>
      <c r="D31" s="58" t="s">
        <v>105</v>
      </c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200431.56999999998</v>
      </c>
      <c r="C149" s="38"/>
      <c r="D149" s="39"/>
    </row>
    <row r="150" spans="1:4">
      <c r="A150" s="243"/>
      <c r="B150" s="24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1076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1137925</v>
      </c>
      <c r="C7" s="26"/>
      <c r="D7" s="27"/>
    </row>
    <row r="8" spans="1:4">
      <c r="A8" s="21" t="s">
        <v>4</v>
      </c>
      <c r="B8" s="8">
        <v>1137925</v>
      </c>
      <c r="C8" s="3" t="s">
        <v>180</v>
      </c>
      <c r="D8" s="4" t="s">
        <v>1077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65735</v>
      </c>
      <c r="C13" s="20"/>
      <c r="D13" s="55"/>
    </row>
    <row r="14" spans="1:4">
      <c r="A14" s="21" t="s">
        <v>21</v>
      </c>
      <c r="B14" s="8">
        <v>65735</v>
      </c>
      <c r="C14" s="74" t="s">
        <v>196</v>
      </c>
      <c r="D14" s="58" t="s">
        <v>1078</v>
      </c>
    </row>
    <row r="15" spans="1:4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1203660</v>
      </c>
      <c r="C149" s="38"/>
      <c r="D149" s="39"/>
    </row>
    <row r="150" spans="1:4">
      <c r="A150" s="242"/>
      <c r="B150" s="24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4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1070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1438426</v>
      </c>
      <c r="C7" s="26"/>
      <c r="D7" s="27"/>
    </row>
    <row r="8" spans="1:4">
      <c r="A8" s="21" t="s">
        <v>4</v>
      </c>
      <c r="B8" s="8">
        <v>1438426</v>
      </c>
      <c r="C8" s="3" t="s">
        <v>835</v>
      </c>
      <c r="D8" s="4" t="s">
        <v>469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61779.969999999994</v>
      </c>
      <c r="C13" s="20"/>
      <c r="D13" s="55"/>
    </row>
    <row r="14" spans="1:4">
      <c r="A14" s="21" t="s">
        <v>21</v>
      </c>
      <c r="B14" s="8">
        <f>1997.89+2886.38+2001.3</f>
        <v>6885.5700000000006</v>
      </c>
      <c r="C14" s="74" t="s">
        <v>261</v>
      </c>
      <c r="D14" s="58" t="s">
        <v>1071</v>
      </c>
    </row>
    <row r="15" spans="1:4">
      <c r="A15" s="21"/>
      <c r="B15" s="8">
        <f>1634.38+1957.08</f>
        <v>3591.46</v>
      </c>
      <c r="C15" s="74" t="s">
        <v>791</v>
      </c>
      <c r="D15" s="58" t="s">
        <v>68</v>
      </c>
    </row>
    <row r="16" spans="1:4">
      <c r="A16" s="21"/>
      <c r="B16" s="8">
        <v>1927.22</v>
      </c>
      <c r="C16" s="74" t="s">
        <v>476</v>
      </c>
      <c r="D16" s="58" t="s">
        <v>68</v>
      </c>
    </row>
    <row r="17" spans="1:4">
      <c r="A17" s="21"/>
      <c r="B17" s="81">
        <v>20588.509999999998</v>
      </c>
      <c r="C17" s="74" t="s">
        <v>100</v>
      </c>
      <c r="D17" s="58" t="s">
        <v>1072</v>
      </c>
    </row>
    <row r="18" spans="1:4" ht="13.5" thickBot="1">
      <c r="A18" s="21"/>
      <c r="B18" s="8">
        <v>28787.21</v>
      </c>
      <c r="C18" s="74" t="s">
        <v>100</v>
      </c>
      <c r="D18" s="58" t="s">
        <v>1073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16816000</v>
      </c>
      <c r="C77" s="20"/>
      <c r="D77" s="22"/>
    </row>
    <row r="78" spans="1:4">
      <c r="A78" s="21"/>
      <c r="B78" s="8">
        <v>40000</v>
      </c>
      <c r="C78" s="29" t="s">
        <v>1074</v>
      </c>
      <c r="D78" s="75" t="s">
        <v>1075</v>
      </c>
    </row>
    <row r="79" spans="1:4">
      <c r="A79" s="21"/>
      <c r="B79" s="8">
        <v>8360000</v>
      </c>
      <c r="C79" s="29" t="s">
        <v>1074</v>
      </c>
      <c r="D79" s="75" t="s">
        <v>1075</v>
      </c>
    </row>
    <row r="80" spans="1:4">
      <c r="A80" s="21"/>
      <c r="B80" s="8">
        <v>8416000</v>
      </c>
      <c r="C80" s="29" t="s">
        <v>1074</v>
      </c>
      <c r="D80" s="75" t="s">
        <v>1075</v>
      </c>
    </row>
    <row r="81" spans="1:4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18316205.969999999</v>
      </c>
      <c r="C149" s="38"/>
      <c r="D149" s="39"/>
    </row>
    <row r="150" spans="1:4">
      <c r="A150" s="242"/>
      <c r="B150" s="24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1057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56711.9</v>
      </c>
      <c r="C13" s="20"/>
      <c r="D13" s="55"/>
    </row>
    <row r="14" spans="1:4">
      <c r="A14" s="21" t="s">
        <v>21</v>
      </c>
      <c r="B14" s="8">
        <v>350</v>
      </c>
      <c r="C14" s="74" t="s">
        <v>602</v>
      </c>
      <c r="D14" s="58" t="s">
        <v>603</v>
      </c>
    </row>
    <row r="15" spans="1:4">
      <c r="A15" s="21"/>
      <c r="B15" s="8">
        <v>100</v>
      </c>
      <c r="C15" s="74" t="s">
        <v>602</v>
      </c>
      <c r="D15" s="58" t="s">
        <v>603</v>
      </c>
    </row>
    <row r="16" spans="1:4">
      <c r="A16" s="21"/>
      <c r="B16" s="8">
        <v>849.94</v>
      </c>
      <c r="C16" s="74" t="s">
        <v>631</v>
      </c>
      <c r="D16" s="58" t="s">
        <v>890</v>
      </c>
    </row>
    <row r="17" spans="1:4">
      <c r="A17" s="21"/>
      <c r="B17" s="81">
        <v>6807.23</v>
      </c>
      <c r="C17" s="74" t="s">
        <v>124</v>
      </c>
      <c r="D17" s="58" t="s">
        <v>1058</v>
      </c>
    </row>
    <row r="18" spans="1:4">
      <c r="A18" s="21"/>
      <c r="B18" s="8">
        <v>4165</v>
      </c>
      <c r="C18" s="74" t="s">
        <v>126</v>
      </c>
      <c r="D18" s="58" t="s">
        <v>1059</v>
      </c>
    </row>
    <row r="19" spans="1:4">
      <c r="A19" s="21"/>
      <c r="B19" s="8">
        <v>833</v>
      </c>
      <c r="C19" s="74" t="s">
        <v>126</v>
      </c>
      <c r="D19" s="58" t="s">
        <v>1060</v>
      </c>
    </row>
    <row r="20" spans="1:4">
      <c r="A20" s="21"/>
      <c r="B20" s="8">
        <v>4583.29</v>
      </c>
      <c r="C20" s="74" t="s">
        <v>183</v>
      </c>
      <c r="D20" s="58" t="s">
        <v>1061</v>
      </c>
    </row>
    <row r="21" spans="1:4">
      <c r="A21" s="21"/>
      <c r="B21" s="8">
        <v>22966.11</v>
      </c>
      <c r="C21" s="74" t="s">
        <v>707</v>
      </c>
      <c r="D21" s="58" t="s">
        <v>1062</v>
      </c>
    </row>
    <row r="22" spans="1:4">
      <c r="A22" s="21"/>
      <c r="B22" s="8">
        <v>1963.5</v>
      </c>
      <c r="C22" s="74" t="s">
        <v>32</v>
      </c>
      <c r="D22" s="58" t="s">
        <v>1063</v>
      </c>
    </row>
    <row r="23" spans="1:4">
      <c r="A23" s="21"/>
      <c r="B23" s="8">
        <v>5757.82</v>
      </c>
      <c r="C23" s="74" t="s">
        <v>133</v>
      </c>
      <c r="D23" s="58" t="s">
        <v>512</v>
      </c>
    </row>
    <row r="24" spans="1:4">
      <c r="A24" s="21"/>
      <c r="B24" s="8">
        <v>76.010000000000005</v>
      </c>
      <c r="C24" s="74" t="s">
        <v>1064</v>
      </c>
      <c r="D24" s="58" t="s">
        <v>1065</v>
      </c>
    </row>
    <row r="25" spans="1:4">
      <c r="A25" s="21"/>
      <c r="B25" s="8">
        <v>3500</v>
      </c>
      <c r="C25" s="74" t="s">
        <v>1066</v>
      </c>
      <c r="D25" s="58" t="s">
        <v>1067</v>
      </c>
    </row>
    <row r="26" spans="1:4">
      <c r="A26" s="21"/>
      <c r="B26" s="108">
        <v>4760</v>
      </c>
      <c r="C26" s="74" t="s">
        <v>1068</v>
      </c>
      <c r="D26" s="58" t="s">
        <v>1069</v>
      </c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56711.9</v>
      </c>
      <c r="C149" s="38"/>
      <c r="D149" s="39"/>
    </row>
    <row r="150" spans="1:4">
      <c r="A150" s="241"/>
      <c r="B150" s="24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1056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20647000</v>
      </c>
      <c r="C77" s="20"/>
      <c r="D77" s="22"/>
    </row>
    <row r="78" spans="1:4">
      <c r="A78" s="21"/>
      <c r="B78" s="8">
        <v>4135000</v>
      </c>
      <c r="C78" s="29" t="s">
        <v>92</v>
      </c>
      <c r="D78" s="75" t="s">
        <v>1052</v>
      </c>
    </row>
    <row r="79" spans="1:4">
      <c r="A79" s="21"/>
      <c r="B79" s="8">
        <v>16512000</v>
      </c>
      <c r="C79" s="29" t="s">
        <v>92</v>
      </c>
      <c r="D79" s="75" t="s">
        <v>1052</v>
      </c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20647000</v>
      </c>
      <c r="C149" s="38"/>
      <c r="D149" s="39"/>
    </row>
    <row r="150" spans="1:4">
      <c r="A150" s="240"/>
      <c r="B150" s="24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7" sqref="E6:E7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1053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22011.64</v>
      </c>
      <c r="C13" s="20"/>
      <c r="D13" s="55"/>
    </row>
    <row r="14" spans="1:4">
      <c r="A14" s="21" t="s">
        <v>21</v>
      </c>
      <c r="B14" s="8">
        <v>4782.7</v>
      </c>
      <c r="C14" s="74" t="s">
        <v>100</v>
      </c>
      <c r="D14" s="58" t="s">
        <v>1054</v>
      </c>
    </row>
    <row r="15" spans="1:4">
      <c r="A15" s="21"/>
      <c r="B15" s="8">
        <v>6580.37</v>
      </c>
      <c r="C15" s="74" t="s">
        <v>100</v>
      </c>
      <c r="D15" s="58" t="s">
        <v>1054</v>
      </c>
    </row>
    <row r="16" spans="1:4">
      <c r="A16" s="21"/>
      <c r="B16" s="8">
        <v>10648.57</v>
      </c>
      <c r="C16" s="74" t="s">
        <v>100</v>
      </c>
      <c r="D16" s="58" t="s">
        <v>1055</v>
      </c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22011.64</v>
      </c>
      <c r="C149" s="38"/>
      <c r="D149" s="39"/>
    </row>
    <row r="150" spans="1:4">
      <c r="A150" s="240"/>
      <c r="B150" s="24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topLeftCell="A4"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57" t="s">
        <v>0</v>
      </c>
      <c r="B5" s="257"/>
      <c r="C5" s="257"/>
      <c r="D5" s="257"/>
    </row>
    <row r="6" spans="1:4">
      <c r="A6" s="257" t="s">
        <v>78</v>
      </c>
      <c r="B6" s="257"/>
      <c r="C6" s="257"/>
      <c r="D6" s="257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2049252</v>
      </c>
      <c r="C9" s="26"/>
      <c r="D9" s="27"/>
    </row>
    <row r="10" spans="1:4">
      <c r="A10" s="21" t="s">
        <v>4</v>
      </c>
      <c r="B10" s="8">
        <v>1167455</v>
      </c>
      <c r="C10" s="3" t="s">
        <v>79</v>
      </c>
      <c r="D10" s="4" t="s">
        <v>80</v>
      </c>
    </row>
    <row r="11" spans="1:4">
      <c r="A11" s="21"/>
      <c r="B11" s="8">
        <v>881797</v>
      </c>
      <c r="C11" s="3" t="s">
        <v>26</v>
      </c>
      <c r="D11" s="4" t="s">
        <v>81</v>
      </c>
    </row>
    <row r="12" spans="1:4">
      <c r="A12" s="21"/>
      <c r="B12" s="8"/>
      <c r="C12" s="3"/>
      <c r="D12" s="4"/>
    </row>
    <row r="13" spans="1:4">
      <c r="A13" s="21"/>
      <c r="B13" s="8"/>
      <c r="C13" s="3"/>
      <c r="D13" s="4"/>
    </row>
    <row r="14" spans="1:4">
      <c r="A14" s="21"/>
      <c r="B14" s="8"/>
      <c r="C14" s="3"/>
      <c r="D14" s="4"/>
    </row>
    <row r="15" spans="1:4">
      <c r="A15" s="19" t="s">
        <v>6</v>
      </c>
      <c r="B15" s="23">
        <f>SUM(B16:B78)</f>
        <v>149356.95000000001</v>
      </c>
      <c r="C15" s="20"/>
      <c r="D15" s="55"/>
    </row>
    <row r="16" spans="1:4">
      <c r="A16" s="21" t="s">
        <v>21</v>
      </c>
      <c r="B16" s="71">
        <v>10337.69</v>
      </c>
      <c r="C16" s="70" t="s">
        <v>44</v>
      </c>
      <c r="D16" s="58" t="s">
        <v>45</v>
      </c>
    </row>
    <row r="17" spans="1:4">
      <c r="A17" s="21"/>
      <c r="B17" s="8">
        <v>4032</v>
      </c>
      <c r="C17" s="70" t="s">
        <v>54</v>
      </c>
      <c r="D17" s="58" t="s">
        <v>29</v>
      </c>
    </row>
    <row r="18" spans="1:4">
      <c r="A18" s="21"/>
      <c r="B18" s="8">
        <v>5820</v>
      </c>
      <c r="C18" s="29" t="s">
        <v>31</v>
      </c>
      <c r="D18" s="58" t="s">
        <v>82</v>
      </c>
    </row>
    <row r="19" spans="1:4">
      <c r="A19" s="21"/>
      <c r="B19" s="8">
        <v>3360</v>
      </c>
      <c r="C19" s="70" t="s">
        <v>47</v>
      </c>
      <c r="D19" s="58" t="s">
        <v>29</v>
      </c>
    </row>
    <row r="20" spans="1:4">
      <c r="A20" s="21"/>
      <c r="B20" s="8">
        <v>1381</v>
      </c>
      <c r="C20" s="29" t="s">
        <v>33</v>
      </c>
      <c r="D20" s="58" t="s">
        <v>29</v>
      </c>
    </row>
    <row r="21" spans="1:4">
      <c r="A21" s="21"/>
      <c r="B21" s="8">
        <v>1280.4000000000001</v>
      </c>
      <c r="C21" s="3" t="s">
        <v>83</v>
      </c>
      <c r="D21" s="58" t="s">
        <v>84</v>
      </c>
    </row>
    <row r="22" spans="1:4">
      <c r="A22" s="21"/>
      <c r="B22" s="8">
        <v>8000</v>
      </c>
      <c r="C22" s="3" t="s">
        <v>51</v>
      </c>
      <c r="D22" s="4" t="s">
        <v>29</v>
      </c>
    </row>
    <row r="23" spans="1:4">
      <c r="A23" s="21"/>
      <c r="B23" s="8">
        <v>1920</v>
      </c>
      <c r="C23" s="8" t="s">
        <v>32</v>
      </c>
      <c r="D23" s="4" t="s">
        <v>29</v>
      </c>
    </row>
    <row r="24" spans="1:4">
      <c r="A24" s="21"/>
      <c r="B24" s="8">
        <v>4614</v>
      </c>
      <c r="C24" s="3" t="s">
        <v>30</v>
      </c>
      <c r="D24" s="4" t="s">
        <v>29</v>
      </c>
    </row>
    <row r="25" spans="1:4">
      <c r="A25" s="21"/>
      <c r="B25" s="8">
        <v>218.4</v>
      </c>
      <c r="C25" s="3" t="s">
        <v>85</v>
      </c>
      <c r="D25" s="4" t="s">
        <v>29</v>
      </c>
    </row>
    <row r="26" spans="1:4">
      <c r="A26" s="21"/>
      <c r="B26" s="8">
        <v>360</v>
      </c>
      <c r="C26" s="3" t="s">
        <v>86</v>
      </c>
      <c r="D26" s="4" t="s">
        <v>29</v>
      </c>
    </row>
    <row r="27" spans="1:4">
      <c r="A27" s="21"/>
      <c r="B27" s="8">
        <v>220.2</v>
      </c>
      <c r="C27" s="3" t="s">
        <v>87</v>
      </c>
      <c r="D27" s="4" t="s">
        <v>49</v>
      </c>
    </row>
    <row r="28" spans="1:4">
      <c r="A28" s="21"/>
      <c r="B28" s="8">
        <f>962.04+3219.09</f>
        <v>4181.13</v>
      </c>
      <c r="C28" s="3" t="s">
        <v>35</v>
      </c>
      <c r="D28" s="4" t="s">
        <v>36</v>
      </c>
    </row>
    <row r="29" spans="1:4">
      <c r="A29" s="21"/>
      <c r="B29" s="8">
        <f>15804.5+15001.5</f>
        <v>30806</v>
      </c>
      <c r="C29" s="3" t="s">
        <v>46</v>
      </c>
      <c r="D29" s="4" t="s">
        <v>34</v>
      </c>
    </row>
    <row r="30" spans="1:4">
      <c r="A30" s="21"/>
      <c r="B30" s="8">
        <f>18015.59+46061.74</f>
        <v>64077.33</v>
      </c>
      <c r="C30" s="3" t="s">
        <v>55</v>
      </c>
      <c r="D30" s="4" t="s">
        <v>43</v>
      </c>
    </row>
    <row r="31" spans="1:4">
      <c r="A31" s="21"/>
      <c r="B31" s="8">
        <v>8748.7999999999993</v>
      </c>
      <c r="C31" s="3" t="s">
        <v>39</v>
      </c>
      <c r="D31" s="4" t="s">
        <v>40</v>
      </c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0</v>
      </c>
      <c r="C79" s="20"/>
      <c r="D79" s="22"/>
    </row>
    <row r="80" spans="1:4" hidden="1">
      <c r="A80" s="21"/>
      <c r="B80" s="57"/>
      <c r="C80" s="29"/>
      <c r="D80" s="29"/>
    </row>
    <row r="81" spans="1:4" hidden="1">
      <c r="A81" s="21"/>
      <c r="B81" s="57"/>
      <c r="C81" s="29"/>
      <c r="D81" s="29"/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2198608.9500000002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58" t="s">
        <v>25</v>
      </c>
      <c r="D155" s="258"/>
    </row>
    <row r="156" spans="1:4">
      <c r="A156" s="1" t="s">
        <v>18</v>
      </c>
      <c r="B156" s="1"/>
      <c r="C156" s="258" t="s">
        <v>22</v>
      </c>
      <c r="D156" s="258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20225" r:id="rId3">
          <objectPr defaultSize="0" autoPict="0" r:id="rId4">
            <anchor moveWithCells="1" sizeWithCells="1">
              <from>
                <xdr:col>0</xdr:col>
                <xdr:colOff>371475</xdr:colOff>
                <xdr:row>0</xdr:row>
                <xdr:rowOff>95250</xdr:rowOff>
              </from>
              <to>
                <xdr:col>0</xdr:col>
                <xdr:colOff>1133475</xdr:colOff>
                <xdr:row>3</xdr:row>
                <xdr:rowOff>114300</xdr:rowOff>
              </to>
            </anchor>
          </objectPr>
        </oleObject>
      </mc:Choice>
      <mc:Fallback>
        <oleObject progId="Word.Picture.8" shapeId="820225" r:id="rId3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1051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564109000</v>
      </c>
      <c r="C77" s="20"/>
      <c r="D77" s="22"/>
    </row>
    <row r="78" spans="1:4">
      <c r="A78" s="21"/>
      <c r="B78" s="8">
        <v>416453000</v>
      </c>
      <c r="C78" s="29" t="s">
        <v>92</v>
      </c>
      <c r="D78" s="75" t="s">
        <v>1052</v>
      </c>
    </row>
    <row r="79" spans="1:4">
      <c r="A79" s="21"/>
      <c r="B79" s="8">
        <v>7797000</v>
      </c>
      <c r="C79" s="29" t="s">
        <v>92</v>
      </c>
      <c r="D79" s="75" t="s">
        <v>1052</v>
      </c>
    </row>
    <row r="80" spans="1:4">
      <c r="A80" s="21"/>
      <c r="B80" s="8">
        <v>16303000</v>
      </c>
      <c r="C80" s="29" t="s">
        <v>92</v>
      </c>
      <c r="D80" s="75" t="s">
        <v>1052</v>
      </c>
    </row>
    <row r="81" spans="1:4">
      <c r="A81" s="21"/>
      <c r="B81" s="8">
        <v>123556000</v>
      </c>
      <c r="C81" s="29" t="s">
        <v>92</v>
      </c>
      <c r="D81" s="75" t="s">
        <v>1052</v>
      </c>
    </row>
    <row r="82" spans="1:4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564109000</v>
      </c>
      <c r="C149" s="38"/>
      <c r="D149" s="39"/>
    </row>
    <row r="150" spans="1:4">
      <c r="A150" s="240"/>
      <c r="B150" s="24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1044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12924.08</v>
      </c>
      <c r="C13" s="20"/>
      <c r="D13" s="55"/>
    </row>
    <row r="14" spans="1:4" ht="24">
      <c r="A14" s="21" t="s">
        <v>21</v>
      </c>
      <c r="B14" s="8">
        <v>129.5</v>
      </c>
      <c r="C14" s="74" t="s">
        <v>1045</v>
      </c>
      <c r="D14" s="58" t="s">
        <v>1046</v>
      </c>
    </row>
    <row r="15" spans="1:4">
      <c r="A15" s="21"/>
      <c r="B15" s="8">
        <v>747.32</v>
      </c>
      <c r="C15" s="74" t="s">
        <v>1047</v>
      </c>
      <c r="D15" s="58" t="s">
        <v>1048</v>
      </c>
    </row>
    <row r="16" spans="1:4">
      <c r="A16" s="21"/>
      <c r="B16" s="8">
        <v>4422.26</v>
      </c>
      <c r="C16" s="74" t="s">
        <v>344</v>
      </c>
      <c r="D16" s="58" t="s">
        <v>1049</v>
      </c>
    </row>
    <row r="17" spans="1:4">
      <c r="A17" s="21"/>
      <c r="B17" s="81">
        <v>5002</v>
      </c>
      <c r="C17" s="74" t="s">
        <v>117</v>
      </c>
      <c r="D17" s="58" t="s">
        <v>1050</v>
      </c>
    </row>
    <row r="18" spans="1:4">
      <c r="A18" s="21"/>
      <c r="B18" s="8">
        <v>2623</v>
      </c>
      <c r="C18" s="74" t="s">
        <v>117</v>
      </c>
      <c r="D18" s="58" t="s">
        <v>1050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12924.08</v>
      </c>
      <c r="C149" s="38"/>
      <c r="D149" s="39"/>
    </row>
    <row r="150" spans="1:4">
      <c r="A150" s="239"/>
      <c r="B150" s="23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1040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1759451.5399999998</v>
      </c>
      <c r="C13" s="20"/>
      <c r="D13" s="55"/>
    </row>
    <row r="14" spans="1:4">
      <c r="A14" s="21" t="s">
        <v>21</v>
      </c>
      <c r="B14" s="8">
        <v>1745635</v>
      </c>
      <c r="C14" s="74" t="s">
        <v>1041</v>
      </c>
      <c r="D14" s="58" t="s">
        <v>276</v>
      </c>
    </row>
    <row r="15" spans="1:4">
      <c r="A15" s="21"/>
      <c r="B15" s="8">
        <v>1903.9</v>
      </c>
      <c r="C15" s="74" t="s">
        <v>1042</v>
      </c>
      <c r="D15" s="58" t="s">
        <v>1034</v>
      </c>
    </row>
    <row r="16" spans="1:4">
      <c r="A16" s="21"/>
      <c r="B16" s="8">
        <v>11912.64</v>
      </c>
      <c r="C16" s="74" t="s">
        <v>100</v>
      </c>
      <c r="D16" s="58" t="s">
        <v>1043</v>
      </c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1759451.5399999998</v>
      </c>
      <c r="C149" s="38"/>
      <c r="D149" s="39"/>
    </row>
    <row r="150" spans="1:4">
      <c r="A150" s="238"/>
      <c r="B150" s="238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1039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14903.760000000002</v>
      </c>
      <c r="C13" s="20"/>
      <c r="D13" s="55"/>
    </row>
    <row r="14" spans="1:4">
      <c r="A14" s="21" t="s">
        <v>21</v>
      </c>
      <c r="B14" s="8">
        <v>2029.24</v>
      </c>
      <c r="C14" s="74" t="s">
        <v>35</v>
      </c>
      <c r="D14" s="58" t="s">
        <v>36</v>
      </c>
    </row>
    <row r="15" spans="1:4">
      <c r="A15" s="21"/>
      <c r="B15" s="8">
        <f>1680.89+2349.75</f>
        <v>4030.6400000000003</v>
      </c>
      <c r="C15" s="74" t="s">
        <v>319</v>
      </c>
      <c r="D15" s="58" t="s">
        <v>68</v>
      </c>
    </row>
    <row r="16" spans="1:4">
      <c r="A16" s="21"/>
      <c r="B16" s="8">
        <f>4827.3+4016.58</f>
        <v>8843.880000000001</v>
      </c>
      <c r="C16" s="74" t="s">
        <v>1017</v>
      </c>
      <c r="D16" s="58" t="s">
        <v>68</v>
      </c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14903.760000000002</v>
      </c>
      <c r="C149" s="38"/>
      <c r="D149" s="39"/>
    </row>
    <row r="150" spans="1:4">
      <c r="A150" s="237"/>
      <c r="B150" s="23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1028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15004.760000000002</v>
      </c>
      <c r="C13" s="20"/>
      <c r="D13" s="55"/>
    </row>
    <row r="14" spans="1:4">
      <c r="A14" s="21" t="s">
        <v>21</v>
      </c>
      <c r="B14" s="8">
        <v>230</v>
      </c>
      <c r="C14" s="74" t="s">
        <v>110</v>
      </c>
      <c r="D14" s="58" t="s">
        <v>1029</v>
      </c>
    </row>
    <row r="15" spans="1:4">
      <c r="A15" s="21"/>
      <c r="B15" s="8">
        <v>600</v>
      </c>
      <c r="C15" s="74" t="s">
        <v>602</v>
      </c>
      <c r="D15" s="58" t="s">
        <v>831</v>
      </c>
    </row>
    <row r="16" spans="1:4">
      <c r="A16" s="21"/>
      <c r="B16" s="8">
        <v>837.61</v>
      </c>
      <c r="C16" s="74" t="s">
        <v>1030</v>
      </c>
      <c r="D16" s="58" t="s">
        <v>1031</v>
      </c>
    </row>
    <row r="17" spans="1:4">
      <c r="A17" s="21"/>
      <c r="B17" s="81">
        <v>104</v>
      </c>
      <c r="C17" s="74" t="s">
        <v>108</v>
      </c>
      <c r="D17" s="58" t="s">
        <v>109</v>
      </c>
    </row>
    <row r="18" spans="1:4">
      <c r="A18" s="21"/>
      <c r="B18" s="8">
        <v>1879.83</v>
      </c>
      <c r="C18" s="74" t="s">
        <v>880</v>
      </c>
      <c r="D18" s="58" t="s">
        <v>1032</v>
      </c>
    </row>
    <row r="19" spans="1:4">
      <c r="A19" s="21"/>
      <c r="B19" s="8">
        <v>1480</v>
      </c>
      <c r="C19" s="74" t="s">
        <v>110</v>
      </c>
      <c r="D19" s="58" t="s">
        <v>1033</v>
      </c>
    </row>
    <row r="20" spans="1:4" ht="24">
      <c r="A20" s="21"/>
      <c r="B20" s="8">
        <v>2393.12</v>
      </c>
      <c r="C20" s="74" t="s">
        <v>155</v>
      </c>
      <c r="D20" s="58" t="s">
        <v>1034</v>
      </c>
    </row>
    <row r="21" spans="1:4">
      <c r="A21" s="21"/>
      <c r="B21" s="8">
        <v>315</v>
      </c>
      <c r="C21" s="74" t="s">
        <v>1035</v>
      </c>
      <c r="D21" s="58" t="s">
        <v>1036</v>
      </c>
    </row>
    <row r="22" spans="1:4">
      <c r="A22" s="21"/>
      <c r="B22" s="8">
        <f>3416+427+2989</f>
        <v>6832</v>
      </c>
      <c r="C22" s="74" t="s">
        <v>1037</v>
      </c>
      <c r="D22" s="58" t="s">
        <v>281</v>
      </c>
    </row>
    <row r="23" spans="1:4" ht="24">
      <c r="A23" s="21"/>
      <c r="B23" s="8">
        <v>333.2</v>
      </c>
      <c r="C23" s="74" t="s">
        <v>824</v>
      </c>
      <c r="D23" s="58" t="s">
        <v>1038</v>
      </c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15004.760000000002</v>
      </c>
      <c r="C149" s="38"/>
      <c r="D149" s="39"/>
    </row>
    <row r="150" spans="1:4">
      <c r="A150" s="236"/>
      <c r="B150" s="23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1020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29041.209999999995</v>
      </c>
      <c r="C13" s="20"/>
      <c r="D13" s="55"/>
    </row>
    <row r="14" spans="1:4">
      <c r="A14" s="21" t="s">
        <v>21</v>
      </c>
      <c r="B14" s="8">
        <v>800</v>
      </c>
      <c r="C14" s="74" t="s">
        <v>602</v>
      </c>
      <c r="D14" s="58" t="s">
        <v>831</v>
      </c>
    </row>
    <row r="15" spans="1:4">
      <c r="A15" s="21"/>
      <c r="B15" s="8">
        <v>20268.669999999998</v>
      </c>
      <c r="C15" s="74" t="s">
        <v>44</v>
      </c>
      <c r="D15" s="58" t="s">
        <v>45</v>
      </c>
    </row>
    <row r="16" spans="1:4">
      <c r="A16" s="21"/>
      <c r="B16" s="8">
        <v>106.67</v>
      </c>
      <c r="C16" s="74" t="s">
        <v>122</v>
      </c>
      <c r="D16" s="58" t="s">
        <v>1021</v>
      </c>
    </row>
    <row r="17" spans="1:4">
      <c r="A17" s="21"/>
      <c r="B17" s="81">
        <v>1487.5</v>
      </c>
      <c r="C17" s="74" t="s">
        <v>1022</v>
      </c>
      <c r="D17" s="58" t="s">
        <v>1023</v>
      </c>
    </row>
    <row r="18" spans="1:4">
      <c r="A18" s="21"/>
      <c r="B18" s="8">
        <f>4165+833</f>
        <v>4998</v>
      </c>
      <c r="C18" s="74" t="s">
        <v>126</v>
      </c>
      <c r="D18" s="58" t="s">
        <v>1024</v>
      </c>
    </row>
    <row r="19" spans="1:4">
      <c r="A19" s="21"/>
      <c r="B19" s="8">
        <v>1380.37</v>
      </c>
      <c r="C19" s="74" t="s">
        <v>1025</v>
      </c>
      <c r="D19" s="58" t="s">
        <v>259</v>
      </c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14491000</v>
      </c>
      <c r="C77" s="20"/>
      <c r="D77" s="22"/>
    </row>
    <row r="78" spans="1:4">
      <c r="A78" s="21"/>
      <c r="B78" s="8">
        <v>11380000</v>
      </c>
      <c r="C78" s="29" t="s">
        <v>97</v>
      </c>
      <c r="D78" s="75" t="s">
        <v>1026</v>
      </c>
    </row>
    <row r="79" spans="1:4">
      <c r="A79" s="21"/>
      <c r="B79" s="8">
        <v>3111000</v>
      </c>
      <c r="C79" s="29" t="s">
        <v>97</v>
      </c>
      <c r="D79" s="75" t="s">
        <v>1027</v>
      </c>
    </row>
    <row r="80" spans="1:4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14520041.210000001</v>
      </c>
      <c r="C149" s="38"/>
      <c r="D149" s="39"/>
    </row>
    <row r="150" spans="1:4">
      <c r="A150" s="235"/>
      <c r="B150" s="235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1015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12051155.250000002</v>
      </c>
      <c r="C13" s="20"/>
      <c r="D13" s="55"/>
    </row>
    <row r="14" spans="1:4">
      <c r="A14" s="21" t="s">
        <v>21</v>
      </c>
      <c r="B14" s="8">
        <v>11982365.640000001</v>
      </c>
      <c r="C14" s="74" t="s">
        <v>220</v>
      </c>
      <c r="D14" s="58" t="s">
        <v>120</v>
      </c>
    </row>
    <row r="15" spans="1:4">
      <c r="A15" s="21"/>
      <c r="B15" s="8">
        <v>54457.38</v>
      </c>
      <c r="C15" s="74" t="s">
        <v>220</v>
      </c>
      <c r="D15" s="58" t="s">
        <v>1016</v>
      </c>
    </row>
    <row r="16" spans="1:4">
      <c r="A16" s="21"/>
      <c r="B16" s="8">
        <v>2056.7199999999998</v>
      </c>
      <c r="C16" s="74" t="s">
        <v>1017</v>
      </c>
      <c r="D16" s="58" t="s">
        <v>1018</v>
      </c>
    </row>
    <row r="17" spans="1:4">
      <c r="A17" s="21"/>
      <c r="B17" s="81">
        <f>2102.91+2347.88+3689.4+1908.81</f>
        <v>10049</v>
      </c>
      <c r="C17" s="74" t="s">
        <v>261</v>
      </c>
      <c r="D17" s="58" t="s">
        <v>1018</v>
      </c>
    </row>
    <row r="18" spans="1:4">
      <c r="A18" s="21"/>
      <c r="B18" s="8">
        <v>2226.5100000000002</v>
      </c>
      <c r="C18" s="74" t="s">
        <v>1019</v>
      </c>
      <c r="D18" s="58" t="s">
        <v>1018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12051155.250000002</v>
      </c>
      <c r="C149" s="38"/>
      <c r="D149" s="39"/>
    </row>
    <row r="150" spans="1:4">
      <c r="A150" s="235"/>
      <c r="B150" s="235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1008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64816.759999999995</v>
      </c>
      <c r="C13" s="20"/>
      <c r="D13" s="55"/>
    </row>
    <row r="14" spans="1:4">
      <c r="A14" s="21" t="s">
        <v>21</v>
      </c>
      <c r="B14" s="8">
        <v>460</v>
      </c>
      <c r="C14" s="74" t="s">
        <v>1009</v>
      </c>
      <c r="D14" s="58" t="s">
        <v>868</v>
      </c>
    </row>
    <row r="15" spans="1:4">
      <c r="A15" s="21"/>
      <c r="B15" s="8">
        <v>2432.13</v>
      </c>
      <c r="C15" s="74" t="s">
        <v>35</v>
      </c>
      <c r="D15" s="58" t="s">
        <v>36</v>
      </c>
    </row>
    <row r="16" spans="1:4">
      <c r="A16" s="21"/>
      <c r="B16" s="8">
        <v>1010.31</v>
      </c>
      <c r="C16" s="74" t="s">
        <v>128</v>
      </c>
      <c r="D16" s="58" t="s">
        <v>1010</v>
      </c>
    </row>
    <row r="17" spans="1:4">
      <c r="A17" s="21"/>
      <c r="B17" s="81">
        <v>10048.23</v>
      </c>
      <c r="C17" s="74" t="s">
        <v>133</v>
      </c>
      <c r="D17" s="58" t="s">
        <v>512</v>
      </c>
    </row>
    <row r="18" spans="1:4">
      <c r="A18" s="21"/>
      <c r="B18" s="8">
        <v>29031.52</v>
      </c>
      <c r="C18" s="74" t="s">
        <v>1011</v>
      </c>
      <c r="D18" s="58" t="s">
        <v>1012</v>
      </c>
    </row>
    <row r="19" spans="1:4">
      <c r="A19" s="21"/>
      <c r="B19" s="8">
        <f>2434.52+2093.96</f>
        <v>4528.4799999999996</v>
      </c>
      <c r="C19" s="74" t="s">
        <v>157</v>
      </c>
      <c r="D19" s="58" t="s">
        <v>1012</v>
      </c>
    </row>
    <row r="20" spans="1:4">
      <c r="A20" s="21"/>
      <c r="B20" s="8">
        <v>17306.09</v>
      </c>
      <c r="C20" s="74" t="s">
        <v>262</v>
      </c>
      <c r="D20" s="58" t="s">
        <v>1013</v>
      </c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190117</v>
      </c>
      <c r="C77" s="20"/>
      <c r="D77" s="22"/>
    </row>
    <row r="78" spans="1:4">
      <c r="A78" s="21"/>
      <c r="B78" s="8">
        <v>190117</v>
      </c>
      <c r="C78" s="29" t="s">
        <v>97</v>
      </c>
      <c r="D78" s="75" t="s">
        <v>1014</v>
      </c>
    </row>
    <row r="79" spans="1:4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254933.76000000001</v>
      </c>
      <c r="C149" s="38"/>
      <c r="D149" s="39"/>
    </row>
    <row r="150" spans="1:4">
      <c r="A150" s="234"/>
      <c r="B150" s="23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1004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2637.45</v>
      </c>
      <c r="C13" s="20"/>
      <c r="D13" s="55"/>
    </row>
    <row r="14" spans="1:4">
      <c r="A14" s="21" t="s">
        <v>21</v>
      </c>
      <c r="B14" s="8">
        <v>1547</v>
      </c>
      <c r="C14" s="74" t="s">
        <v>1005</v>
      </c>
      <c r="D14" s="58" t="s">
        <v>1006</v>
      </c>
    </row>
    <row r="15" spans="1:4">
      <c r="A15" s="21"/>
      <c r="B15" s="8">
        <v>590.45000000000005</v>
      </c>
      <c r="C15" s="74" t="s">
        <v>152</v>
      </c>
      <c r="D15" s="58" t="s">
        <v>202</v>
      </c>
    </row>
    <row r="16" spans="1:4">
      <c r="A16" s="21"/>
      <c r="B16" s="8">
        <v>500</v>
      </c>
      <c r="C16" s="74" t="s">
        <v>181</v>
      </c>
      <c r="D16" s="58" t="s">
        <v>1007</v>
      </c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2637.45</v>
      </c>
      <c r="C149" s="38"/>
      <c r="D149" s="39"/>
    </row>
    <row r="150" spans="1:4">
      <c r="A150" s="233"/>
      <c r="B150" s="23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1002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87529.8</v>
      </c>
      <c r="C13" s="20"/>
      <c r="D13" s="55"/>
    </row>
    <row r="14" spans="1:4">
      <c r="A14" s="21" t="s">
        <v>21</v>
      </c>
      <c r="B14" s="8">
        <v>5541.28</v>
      </c>
      <c r="C14" s="74" t="s">
        <v>95</v>
      </c>
      <c r="D14" s="58" t="s">
        <v>1003</v>
      </c>
    </row>
    <row r="15" spans="1:4">
      <c r="A15" s="21"/>
      <c r="B15" s="8">
        <v>43146</v>
      </c>
      <c r="C15" s="74" t="s">
        <v>95</v>
      </c>
      <c r="D15" s="58" t="s">
        <v>752</v>
      </c>
    </row>
    <row r="16" spans="1:4">
      <c r="A16" s="21"/>
      <c r="B16" s="8">
        <v>23970</v>
      </c>
      <c r="C16" s="74" t="s">
        <v>95</v>
      </c>
      <c r="D16" s="58" t="s">
        <v>752</v>
      </c>
    </row>
    <row r="17" spans="1:4">
      <c r="A17" s="21"/>
      <c r="B17" s="81">
        <v>2732.58</v>
      </c>
      <c r="C17" s="74" t="s">
        <v>95</v>
      </c>
      <c r="D17" s="58" t="s">
        <v>752</v>
      </c>
    </row>
    <row r="18" spans="1:4">
      <c r="A18" s="21"/>
      <c r="B18" s="8">
        <v>12139.94</v>
      </c>
      <c r="C18" s="74" t="s">
        <v>95</v>
      </c>
      <c r="D18" s="58" t="s">
        <v>752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87529.8</v>
      </c>
      <c r="C149" s="38"/>
      <c r="D149" s="39"/>
    </row>
    <row r="150" spans="1:4">
      <c r="A150" s="233"/>
      <c r="B150" s="23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57" t="s">
        <v>0</v>
      </c>
      <c r="B5" s="257"/>
      <c r="C5" s="257"/>
      <c r="D5" s="257"/>
    </row>
    <row r="6" spans="1:4">
      <c r="A6" s="257" t="s">
        <v>77</v>
      </c>
      <c r="B6" s="257"/>
      <c r="C6" s="257"/>
      <c r="D6" s="257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0</v>
      </c>
      <c r="C15" s="20"/>
      <c r="D15" s="55"/>
    </row>
    <row r="16" spans="1:4">
      <c r="A16" s="21" t="s">
        <v>21</v>
      </c>
      <c r="B16" s="71"/>
      <c r="C16" s="70"/>
      <c r="D16" s="58"/>
    </row>
    <row r="17" spans="1:4" hidden="1">
      <c r="A17" s="21"/>
      <c r="B17" s="8"/>
      <c r="C17" s="70"/>
      <c r="D17" s="58"/>
    </row>
    <row r="18" spans="1:4" hidden="1">
      <c r="A18" s="21"/>
      <c r="B18" s="8"/>
      <c r="C18" s="29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6055000</v>
      </c>
      <c r="C79" s="20"/>
      <c r="D79" s="22"/>
    </row>
    <row r="80" spans="1:4">
      <c r="A80" s="21"/>
      <c r="B80" s="57">
        <v>6055000</v>
      </c>
      <c r="C80" s="29" t="s">
        <v>48</v>
      </c>
      <c r="D80" s="29" t="s">
        <v>76</v>
      </c>
    </row>
    <row r="81" spans="1:4" hidden="1">
      <c r="A81" s="21"/>
      <c r="B81" s="57"/>
      <c r="C81" s="29"/>
      <c r="D81" s="29"/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6055000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58" t="s">
        <v>25</v>
      </c>
      <c r="D155" s="258"/>
    </row>
    <row r="156" spans="1:4">
      <c r="A156" s="1" t="s">
        <v>18</v>
      </c>
      <c r="B156" s="1"/>
      <c r="C156" s="258" t="s">
        <v>22</v>
      </c>
      <c r="D156" s="258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19201" r:id="rId3">
          <objectPr defaultSize="0" autoPict="0" r:id="rId4">
            <anchor moveWithCells="1" sizeWithCells="1">
              <from>
                <xdr:col>0</xdr:col>
                <xdr:colOff>409575</xdr:colOff>
                <xdr:row>0</xdr:row>
                <xdr:rowOff>123825</xdr:rowOff>
              </from>
              <to>
                <xdr:col>0</xdr:col>
                <xdr:colOff>1200150</xdr:colOff>
                <xdr:row>3</xdr:row>
                <xdr:rowOff>142875</xdr:rowOff>
              </to>
            </anchor>
          </objectPr>
        </oleObject>
      </mc:Choice>
      <mc:Fallback>
        <oleObject progId="Word.Picture.8" shapeId="819201" r:id="rId3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1000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22142000</v>
      </c>
      <c r="C77" s="20"/>
      <c r="D77" s="22"/>
    </row>
    <row r="78" spans="1:4">
      <c r="A78" s="21"/>
      <c r="B78" s="8">
        <v>16650000</v>
      </c>
      <c r="C78" s="29" t="s">
        <v>92</v>
      </c>
      <c r="D78" s="75" t="s">
        <v>1001</v>
      </c>
    </row>
    <row r="79" spans="1:4">
      <c r="A79" s="21"/>
      <c r="B79" s="8">
        <v>20000</v>
      </c>
      <c r="C79" s="29" t="s">
        <v>92</v>
      </c>
      <c r="D79" s="75" t="s">
        <v>1001</v>
      </c>
    </row>
    <row r="80" spans="1:4">
      <c r="A80" s="21"/>
      <c r="B80" s="8"/>
      <c r="C80" s="29" t="s">
        <v>92</v>
      </c>
      <c r="D80" s="75" t="s">
        <v>1001</v>
      </c>
    </row>
    <row r="81" spans="1:4">
      <c r="A81" s="21"/>
      <c r="B81" s="8"/>
      <c r="C81" s="29" t="s">
        <v>92</v>
      </c>
      <c r="D81" s="75" t="s">
        <v>1001</v>
      </c>
    </row>
    <row r="82" spans="1:4">
      <c r="A82" s="21"/>
      <c r="B82" s="8">
        <v>5472000</v>
      </c>
      <c r="C82" s="29" t="s">
        <v>92</v>
      </c>
      <c r="D82" s="75" t="s">
        <v>1001</v>
      </c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22142000</v>
      </c>
      <c r="C149" s="38"/>
      <c r="D149" s="39"/>
    </row>
    <row r="150" spans="1:4">
      <c r="A150" s="232"/>
      <c r="B150" s="23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995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1126957</v>
      </c>
      <c r="C7" s="26"/>
      <c r="D7" s="27"/>
    </row>
    <row r="8" spans="1:4">
      <c r="A8" s="21" t="s">
        <v>4</v>
      </c>
      <c r="B8" s="8">
        <v>1126957</v>
      </c>
      <c r="C8" s="3" t="s">
        <v>180</v>
      </c>
      <c r="D8" s="4" t="s">
        <v>247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94266.44</v>
      </c>
      <c r="C13" s="20"/>
      <c r="D13" s="55"/>
    </row>
    <row r="14" spans="1:4">
      <c r="A14" s="21" t="s">
        <v>21</v>
      </c>
      <c r="B14" s="8">
        <v>28624.37</v>
      </c>
      <c r="C14" s="74" t="s">
        <v>262</v>
      </c>
      <c r="D14" s="58" t="s">
        <v>996</v>
      </c>
    </row>
    <row r="15" spans="1:4">
      <c r="A15" s="21"/>
      <c r="B15" s="8">
        <v>51931.48</v>
      </c>
      <c r="C15" s="74" t="s">
        <v>262</v>
      </c>
      <c r="D15" s="58" t="s">
        <v>997</v>
      </c>
    </row>
    <row r="16" spans="1:4" ht="13.5" thickBot="1">
      <c r="A16" s="21"/>
      <c r="B16" s="8">
        <v>13710.59</v>
      </c>
      <c r="C16" s="74" t="s">
        <v>262</v>
      </c>
      <c r="D16" s="58" t="s">
        <v>998</v>
      </c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31323000</v>
      </c>
      <c r="C77" s="20"/>
      <c r="D77" s="22"/>
    </row>
    <row r="78" spans="1:4">
      <c r="A78" s="21"/>
      <c r="B78" s="8">
        <v>240000</v>
      </c>
      <c r="C78" s="29" t="s">
        <v>97</v>
      </c>
      <c r="D78" s="75" t="s">
        <v>999</v>
      </c>
    </row>
    <row r="79" spans="1:4">
      <c r="A79" s="21"/>
      <c r="B79" s="8">
        <v>30187000</v>
      </c>
      <c r="C79" s="29" t="s">
        <v>97</v>
      </c>
      <c r="D79" s="75" t="s">
        <v>999</v>
      </c>
    </row>
    <row r="80" spans="1:4">
      <c r="A80" s="21"/>
      <c r="B80" s="8"/>
      <c r="C80" s="29" t="s">
        <v>97</v>
      </c>
      <c r="D80" s="75" t="s">
        <v>999</v>
      </c>
    </row>
    <row r="81" spans="1:4">
      <c r="A81" s="21"/>
      <c r="B81" s="8"/>
      <c r="C81" s="29" t="s">
        <v>97</v>
      </c>
      <c r="D81" s="75" t="s">
        <v>999</v>
      </c>
    </row>
    <row r="82" spans="1:4">
      <c r="A82" s="21"/>
      <c r="B82" s="8">
        <v>896000</v>
      </c>
      <c r="C82" s="29" t="s">
        <v>97</v>
      </c>
      <c r="D82" s="75" t="s">
        <v>999</v>
      </c>
    </row>
    <row r="83" spans="1:4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32544223.440000001</v>
      </c>
      <c r="C149" s="38"/>
      <c r="D149" s="39"/>
    </row>
    <row r="150" spans="1:4">
      <c r="A150" s="231"/>
      <c r="B150" s="23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16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983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20934060.300000001</v>
      </c>
      <c r="C13" s="20"/>
      <c r="D13" s="55"/>
    </row>
    <row r="14" spans="1:4">
      <c r="A14" s="21" t="s">
        <v>21</v>
      </c>
      <c r="B14" s="8">
        <v>22966.11</v>
      </c>
      <c r="C14" s="74" t="s">
        <v>707</v>
      </c>
      <c r="D14" s="58" t="s">
        <v>200</v>
      </c>
    </row>
    <row r="15" spans="1:4">
      <c r="A15" s="21"/>
      <c r="B15" s="8">
        <v>867.92</v>
      </c>
      <c r="C15" s="74" t="s">
        <v>131</v>
      </c>
      <c r="D15" s="58" t="s">
        <v>331</v>
      </c>
    </row>
    <row r="16" spans="1:4">
      <c r="A16" s="21"/>
      <c r="B16" s="8">
        <v>54457.38</v>
      </c>
      <c r="C16" s="74" t="s">
        <v>148</v>
      </c>
      <c r="D16" s="58" t="s">
        <v>984</v>
      </c>
    </row>
    <row r="17" spans="1:4" ht="24">
      <c r="A17" s="21"/>
      <c r="B17" s="81">
        <v>2796024</v>
      </c>
      <c r="C17" s="74" t="s">
        <v>985</v>
      </c>
      <c r="D17" s="58" t="s">
        <v>986</v>
      </c>
    </row>
    <row r="18" spans="1:4">
      <c r="A18" s="21"/>
      <c r="B18" s="8">
        <v>366.79</v>
      </c>
      <c r="C18" s="74" t="s">
        <v>987</v>
      </c>
      <c r="D18" s="58" t="s">
        <v>988</v>
      </c>
    </row>
    <row r="19" spans="1:4">
      <c r="A19" s="21"/>
      <c r="B19" s="8">
        <v>1501.78</v>
      </c>
      <c r="C19" s="74" t="s">
        <v>987</v>
      </c>
      <c r="D19" s="58" t="s">
        <v>989</v>
      </c>
    </row>
    <row r="20" spans="1:4">
      <c r="A20" s="21"/>
      <c r="B20" s="8">
        <v>218381.15</v>
      </c>
      <c r="C20" s="74" t="s">
        <v>180</v>
      </c>
      <c r="D20" s="58" t="s">
        <v>990</v>
      </c>
    </row>
    <row r="21" spans="1:4">
      <c r="A21" s="21"/>
      <c r="B21" s="8">
        <v>17835615.850000001</v>
      </c>
      <c r="C21" s="74" t="s">
        <v>148</v>
      </c>
      <c r="D21" s="58" t="s">
        <v>120</v>
      </c>
    </row>
    <row r="22" spans="1:4">
      <c r="A22" s="21"/>
      <c r="B22" s="8">
        <v>2481.3200000000002</v>
      </c>
      <c r="C22" s="74" t="s">
        <v>991</v>
      </c>
      <c r="D22" s="58" t="s">
        <v>992</v>
      </c>
    </row>
    <row r="23" spans="1:4">
      <c r="A23" s="21"/>
      <c r="B23" s="8">
        <v>100</v>
      </c>
      <c r="C23" s="74" t="s">
        <v>181</v>
      </c>
      <c r="D23" s="58" t="s">
        <v>993</v>
      </c>
    </row>
    <row r="24" spans="1:4">
      <c r="A24" s="21"/>
      <c r="B24" s="8">
        <v>100</v>
      </c>
      <c r="C24" s="74" t="s">
        <v>181</v>
      </c>
      <c r="D24" s="58" t="s">
        <v>994</v>
      </c>
    </row>
    <row r="25" spans="1:4">
      <c r="A25" s="21"/>
      <c r="B25" s="8">
        <v>100</v>
      </c>
      <c r="C25" s="74" t="s">
        <v>181</v>
      </c>
      <c r="D25" s="58" t="s">
        <v>994</v>
      </c>
    </row>
    <row r="26" spans="1:4" ht="13.5" thickBot="1">
      <c r="A26" s="21"/>
      <c r="B26" s="108">
        <v>1098</v>
      </c>
      <c r="C26" s="74" t="s">
        <v>204</v>
      </c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40000</v>
      </c>
      <c r="C77" s="20"/>
      <c r="D77" s="22"/>
    </row>
    <row r="78" spans="1:4">
      <c r="A78" s="21"/>
      <c r="B78" s="8">
        <v>40000</v>
      </c>
      <c r="C78" s="29" t="s">
        <v>97</v>
      </c>
      <c r="D78" s="75" t="s">
        <v>982</v>
      </c>
    </row>
    <row r="79" spans="1:4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20974060.300000001</v>
      </c>
      <c r="C149" s="38"/>
      <c r="D149" s="39"/>
    </row>
    <row r="150" spans="1:4">
      <c r="A150" s="229"/>
      <c r="B150" s="22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968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135276.22</v>
      </c>
      <c r="C13" s="20"/>
      <c r="D13" s="55"/>
    </row>
    <row r="14" spans="1:4">
      <c r="A14" s="21" t="s">
        <v>21</v>
      </c>
      <c r="B14" s="8">
        <v>2109.31</v>
      </c>
      <c r="C14" s="74" t="s">
        <v>969</v>
      </c>
      <c r="D14" s="58" t="s">
        <v>156</v>
      </c>
    </row>
    <row r="15" spans="1:4">
      <c r="A15" s="21"/>
      <c r="B15" s="8">
        <f>5635.5+2105.63</f>
        <v>7741.13</v>
      </c>
      <c r="C15" s="74" t="s">
        <v>157</v>
      </c>
      <c r="D15" s="58" t="s">
        <v>68</v>
      </c>
    </row>
    <row r="16" spans="1:4">
      <c r="A16" s="21"/>
      <c r="B16" s="8">
        <v>13567.17</v>
      </c>
      <c r="C16" s="74" t="s">
        <v>236</v>
      </c>
      <c r="D16" s="58" t="s">
        <v>101</v>
      </c>
    </row>
    <row r="17" spans="1:4">
      <c r="A17" s="21"/>
      <c r="B17" s="81">
        <v>333.2</v>
      </c>
      <c r="C17" s="74" t="s">
        <v>970</v>
      </c>
      <c r="D17" s="58" t="s">
        <v>971</v>
      </c>
    </row>
    <row r="18" spans="1:4">
      <c r="A18" s="21"/>
      <c r="B18" s="8">
        <v>10989.75</v>
      </c>
      <c r="C18" s="74" t="s">
        <v>44</v>
      </c>
      <c r="D18" s="58" t="s">
        <v>972</v>
      </c>
    </row>
    <row r="19" spans="1:4">
      <c r="A19" s="21"/>
      <c r="B19" s="8">
        <v>6787.15</v>
      </c>
      <c r="C19" s="74" t="s">
        <v>296</v>
      </c>
      <c r="D19" s="58" t="s">
        <v>973</v>
      </c>
    </row>
    <row r="20" spans="1:4">
      <c r="A20" s="21"/>
      <c r="B20" s="8">
        <v>4583.29</v>
      </c>
      <c r="C20" s="74" t="s">
        <v>183</v>
      </c>
      <c r="D20" s="58" t="s">
        <v>974</v>
      </c>
    </row>
    <row r="21" spans="1:4">
      <c r="A21" s="21"/>
      <c r="B21" s="8">
        <v>1963.5</v>
      </c>
      <c r="C21" s="74" t="s">
        <v>32</v>
      </c>
      <c r="D21" s="58" t="s">
        <v>975</v>
      </c>
    </row>
    <row r="22" spans="1:4">
      <c r="A22" s="21"/>
      <c r="B22" s="8">
        <v>5664.4</v>
      </c>
      <c r="C22" s="74" t="s">
        <v>976</v>
      </c>
      <c r="D22" s="58" t="s">
        <v>977</v>
      </c>
    </row>
    <row r="23" spans="1:4">
      <c r="A23" s="21"/>
      <c r="B23" s="8">
        <v>2494.34</v>
      </c>
      <c r="C23" s="74" t="s">
        <v>180</v>
      </c>
      <c r="D23" s="58" t="s">
        <v>978</v>
      </c>
    </row>
    <row r="24" spans="1:4">
      <c r="A24" s="21"/>
      <c r="B24" s="8">
        <v>124</v>
      </c>
      <c r="C24" s="74" t="s">
        <v>979</v>
      </c>
      <c r="D24" s="58" t="s">
        <v>109</v>
      </c>
    </row>
    <row r="25" spans="1:4">
      <c r="A25" s="21"/>
      <c r="B25" s="8">
        <v>12614.73</v>
      </c>
      <c r="C25" s="74" t="s">
        <v>791</v>
      </c>
      <c r="D25" s="58" t="s">
        <v>156</v>
      </c>
    </row>
    <row r="26" spans="1:4">
      <c r="A26" s="21"/>
      <c r="B26" s="108">
        <v>66304.25</v>
      </c>
      <c r="C26" s="74" t="s">
        <v>980</v>
      </c>
      <c r="D26" s="58" t="s">
        <v>981</v>
      </c>
    </row>
    <row r="27" spans="1:4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449000</v>
      </c>
      <c r="C77" s="20"/>
      <c r="D77" s="22"/>
    </row>
    <row r="78" spans="1:4">
      <c r="A78" s="21"/>
      <c r="B78" s="8">
        <v>449000</v>
      </c>
      <c r="C78" s="29" t="s">
        <v>97</v>
      </c>
      <c r="D78" s="75" t="s">
        <v>982</v>
      </c>
    </row>
    <row r="79" spans="1:4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584276.22</v>
      </c>
      <c r="C149" s="38"/>
      <c r="D149" s="39"/>
    </row>
    <row r="150" spans="1:4">
      <c r="A150" s="229"/>
      <c r="B150" s="22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966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500000000</v>
      </c>
      <c r="C77" s="20"/>
      <c r="D77" s="22"/>
    </row>
    <row r="78" spans="1:4">
      <c r="A78" s="21"/>
      <c r="B78" s="8">
        <v>500000000</v>
      </c>
      <c r="C78" s="29" t="s">
        <v>97</v>
      </c>
      <c r="D78" s="75" t="s">
        <v>967</v>
      </c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500000000</v>
      </c>
      <c r="C149" s="38"/>
      <c r="D149" s="39"/>
    </row>
    <row r="150" spans="1:4">
      <c r="A150" s="227"/>
      <c r="B150" s="22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934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34142.879999999997</v>
      </c>
      <c r="C13" s="20"/>
      <c r="D13" s="55"/>
    </row>
    <row r="14" spans="1:4">
      <c r="A14" s="21" t="s">
        <v>21</v>
      </c>
      <c r="B14" s="8">
        <v>25483.91</v>
      </c>
      <c r="C14" s="74" t="s">
        <v>256</v>
      </c>
      <c r="D14" s="58" t="s">
        <v>935</v>
      </c>
    </row>
    <row r="15" spans="1:4">
      <c r="A15" s="21"/>
      <c r="B15" s="8">
        <v>5236.28</v>
      </c>
      <c r="C15" s="74" t="s">
        <v>256</v>
      </c>
      <c r="D15" s="58" t="s">
        <v>936</v>
      </c>
    </row>
    <row r="16" spans="1:4">
      <c r="A16" s="21"/>
      <c r="B16" s="8">
        <v>848.22</v>
      </c>
      <c r="C16" s="74" t="s">
        <v>631</v>
      </c>
      <c r="D16" s="58" t="s">
        <v>367</v>
      </c>
    </row>
    <row r="17" spans="1:4">
      <c r="A17" s="21"/>
      <c r="B17" s="81">
        <v>124.95</v>
      </c>
      <c r="C17" s="74" t="s">
        <v>937</v>
      </c>
      <c r="D17" s="58" t="s">
        <v>84</v>
      </c>
    </row>
    <row r="18" spans="1:4">
      <c r="A18" s="21"/>
      <c r="B18" s="8">
        <v>2130.1</v>
      </c>
      <c r="C18" s="74" t="s">
        <v>938</v>
      </c>
      <c r="D18" s="58" t="s">
        <v>939</v>
      </c>
    </row>
    <row r="19" spans="1:4" ht="24">
      <c r="A19" s="21"/>
      <c r="B19" s="8">
        <v>319.42</v>
      </c>
      <c r="C19" s="74" t="s">
        <v>940</v>
      </c>
      <c r="D19" s="58" t="s">
        <v>941</v>
      </c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34142.879999999997</v>
      </c>
      <c r="C149" s="38"/>
      <c r="D149" s="39"/>
    </row>
    <row r="150" spans="1:4">
      <c r="A150" s="226"/>
      <c r="B150" s="22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topLeftCell="A4" workbookViewId="0">
      <selection activeCell="E10" sqref="E10"/>
    </sheetView>
  </sheetViews>
  <sheetFormatPr defaultRowHeight="12.75"/>
  <cols>
    <col min="1" max="1" width="23.140625" customWidth="1"/>
    <col min="2" max="2" width="14.7109375" customWidth="1"/>
    <col min="3" max="3" width="24.85546875" customWidth="1"/>
    <col min="4" max="4" width="33.85546875" customWidth="1"/>
  </cols>
  <sheetData>
    <row r="1" spans="1:4" ht="15.75">
      <c r="A1" s="124"/>
      <c r="B1" s="124"/>
      <c r="C1" s="125"/>
      <c r="D1" s="124"/>
    </row>
    <row r="2" spans="1:4" ht="15.75">
      <c r="A2" s="126" t="s">
        <v>715</v>
      </c>
      <c r="B2" s="127"/>
      <c r="C2" s="127"/>
      <c r="D2" s="127"/>
    </row>
    <row r="3" spans="1:4" ht="15.75">
      <c r="A3" s="126"/>
      <c r="B3" s="127"/>
      <c r="C3" s="127"/>
      <c r="D3" s="127"/>
    </row>
    <row r="4" spans="1:4" ht="15.75">
      <c r="A4" s="126"/>
      <c r="B4" s="127"/>
      <c r="C4" s="127"/>
      <c r="D4" s="127"/>
    </row>
    <row r="5" spans="1:4" ht="15.75">
      <c r="A5" s="124"/>
      <c r="B5" s="124"/>
      <c r="C5" s="124"/>
      <c r="D5" s="124"/>
    </row>
    <row r="6" spans="1:4" ht="15.75">
      <c r="A6" s="259" t="s">
        <v>716</v>
      </c>
      <c r="B6" s="259"/>
      <c r="C6" s="259"/>
      <c r="D6" s="259"/>
    </row>
    <row r="7" spans="1:4" ht="15.75">
      <c r="A7" s="259" t="s">
        <v>963</v>
      </c>
      <c r="B7" s="259"/>
      <c r="C7" s="259"/>
      <c r="D7" s="259"/>
    </row>
    <row r="8" spans="1:4" ht="15.75">
      <c r="A8" s="228"/>
      <c r="B8" s="228"/>
      <c r="C8" s="228"/>
      <c r="D8" s="228"/>
    </row>
    <row r="9" spans="1:4" ht="16.5" thickBot="1">
      <c r="A9" s="228"/>
      <c r="B9" s="228"/>
      <c r="C9" s="228"/>
      <c r="D9" s="228"/>
    </row>
    <row r="10" spans="1:4" ht="32.25" thickBot="1">
      <c r="A10" s="129" t="s">
        <v>1</v>
      </c>
      <c r="B10" s="130" t="s">
        <v>718</v>
      </c>
      <c r="C10" s="131" t="s">
        <v>2</v>
      </c>
      <c r="D10" s="132" t="s">
        <v>719</v>
      </c>
    </row>
    <row r="11" spans="1:4" ht="31.5">
      <c r="A11" s="133" t="s">
        <v>720</v>
      </c>
      <c r="B11" s="134">
        <f>B12+B13+B14</f>
        <v>230</v>
      </c>
      <c r="C11" s="135"/>
      <c r="D11" s="136"/>
    </row>
    <row r="12" spans="1:4" ht="15.75">
      <c r="A12" s="137"/>
      <c r="B12" s="138"/>
      <c r="C12" s="139" t="s">
        <v>721</v>
      </c>
      <c r="D12" s="140" t="s">
        <v>469</v>
      </c>
    </row>
    <row r="13" spans="1:4" ht="15.75">
      <c r="A13" s="137"/>
      <c r="B13" s="138"/>
      <c r="C13" s="139" t="s">
        <v>722</v>
      </c>
      <c r="D13" s="140" t="s">
        <v>723</v>
      </c>
    </row>
    <row r="14" spans="1:4" ht="15.75">
      <c r="A14" s="137"/>
      <c r="B14" s="138">
        <v>230</v>
      </c>
      <c r="C14" s="139" t="s">
        <v>964</v>
      </c>
      <c r="D14" s="140" t="s">
        <v>868</v>
      </c>
    </row>
    <row r="15" spans="1:4" ht="15.75">
      <c r="A15" s="137"/>
      <c r="B15" s="138"/>
      <c r="C15" s="139"/>
      <c r="D15" s="140"/>
    </row>
    <row r="16" spans="1:4" ht="16.5" thickBot="1">
      <c r="A16" s="141"/>
      <c r="B16" s="142"/>
      <c r="C16" s="143"/>
      <c r="D16" s="144"/>
    </row>
    <row r="17" spans="1:4" ht="15.75">
      <c r="A17" s="202" t="s">
        <v>6</v>
      </c>
      <c r="B17" s="134">
        <f>B18+B19+B20+B21+B22+B23+B24+B25</f>
        <v>1442</v>
      </c>
      <c r="C17" s="135"/>
      <c r="D17" s="146"/>
    </row>
    <row r="18" spans="1:4" ht="15.75">
      <c r="A18" s="203" t="s">
        <v>21</v>
      </c>
      <c r="B18" s="138">
        <v>100</v>
      </c>
      <c r="C18" s="139" t="s">
        <v>965</v>
      </c>
      <c r="D18" s="149" t="s">
        <v>182</v>
      </c>
    </row>
    <row r="19" spans="1:4" ht="15.75">
      <c r="A19" s="137"/>
      <c r="B19" s="138">
        <v>1342</v>
      </c>
      <c r="C19" s="139" t="s">
        <v>927</v>
      </c>
      <c r="D19" s="149" t="s">
        <v>955</v>
      </c>
    </row>
    <row r="20" spans="1:4" ht="15.75" hidden="1">
      <c r="A20" s="137"/>
      <c r="B20" s="150"/>
      <c r="C20" s="148"/>
      <c r="D20" s="149"/>
    </row>
    <row r="21" spans="1:4" ht="15.75" hidden="1">
      <c r="A21" s="137"/>
      <c r="B21" s="138"/>
      <c r="C21" s="148"/>
      <c r="D21" s="149"/>
    </row>
    <row r="22" spans="1:4" ht="15.75" hidden="1">
      <c r="A22" s="137"/>
      <c r="B22" s="138"/>
      <c r="C22" s="148"/>
      <c r="D22" s="149"/>
    </row>
    <row r="23" spans="1:4" ht="15.75" hidden="1">
      <c r="A23" s="137"/>
      <c r="B23" s="138"/>
      <c r="C23" s="148"/>
      <c r="D23" s="149"/>
    </row>
    <row r="24" spans="1:4" ht="15.75" hidden="1">
      <c r="A24" s="137"/>
      <c r="B24" s="138"/>
      <c r="C24" s="148"/>
      <c r="D24" s="149"/>
    </row>
    <row r="25" spans="1:4" ht="15.75" hidden="1">
      <c r="A25" s="137"/>
      <c r="B25" s="138"/>
      <c r="C25" s="139"/>
      <c r="D25" s="149"/>
    </row>
    <row r="26" spans="1:4" ht="15.75" hidden="1">
      <c r="A26" s="137"/>
      <c r="B26" s="138"/>
      <c r="C26" s="139"/>
      <c r="D26" s="149"/>
    </row>
    <row r="27" spans="1:4" ht="15.75" hidden="1">
      <c r="A27" s="137"/>
      <c r="B27" s="138"/>
      <c r="C27" s="139"/>
      <c r="D27" s="149"/>
    </row>
    <row r="28" spans="1:4" ht="15.75" hidden="1">
      <c r="A28" s="137"/>
      <c r="B28" s="138"/>
      <c r="C28" s="139"/>
      <c r="D28" s="149"/>
    </row>
    <row r="29" spans="1:4" ht="15.75" hidden="1">
      <c r="A29" s="137"/>
      <c r="B29" s="138"/>
      <c r="C29" s="139"/>
      <c r="D29" s="149"/>
    </row>
    <row r="30" spans="1:4" ht="15.75" hidden="1">
      <c r="A30" s="137"/>
      <c r="B30" s="138"/>
      <c r="C30" s="139"/>
      <c r="D30" s="149"/>
    </row>
    <row r="31" spans="1:4" ht="15.75" hidden="1">
      <c r="A31" s="137"/>
      <c r="B31" s="138"/>
      <c r="C31" s="139"/>
      <c r="D31" s="149"/>
    </row>
    <row r="32" spans="1:4" ht="15.75" hidden="1">
      <c r="A32" s="137"/>
      <c r="B32" s="138"/>
      <c r="C32" s="139"/>
      <c r="D32" s="149"/>
    </row>
    <row r="33" spans="1:4" ht="15.75" hidden="1">
      <c r="A33" s="137"/>
      <c r="B33" s="138"/>
      <c r="C33" s="139"/>
      <c r="D33" s="149"/>
    </row>
    <row r="34" spans="1:4" ht="15.75" hidden="1">
      <c r="A34" s="137"/>
      <c r="B34" s="138"/>
      <c r="C34" s="139"/>
      <c r="D34" s="140"/>
    </row>
    <row r="35" spans="1:4" ht="15.75" hidden="1">
      <c r="A35" s="137"/>
      <c r="B35" s="138"/>
      <c r="C35" s="139"/>
      <c r="D35" s="140"/>
    </row>
    <row r="36" spans="1:4" ht="15.75" hidden="1">
      <c r="A36" s="137"/>
      <c r="B36" s="138"/>
      <c r="C36" s="139"/>
      <c r="D36" s="140"/>
    </row>
    <row r="37" spans="1:4" ht="15.75" hidden="1">
      <c r="A37" s="137"/>
      <c r="B37" s="138"/>
      <c r="C37" s="139"/>
      <c r="D37" s="140"/>
    </row>
    <row r="38" spans="1:4" ht="15.75" hidden="1">
      <c r="A38" s="137"/>
      <c r="B38" s="138"/>
      <c r="C38" s="139"/>
      <c r="D38" s="140"/>
    </row>
    <row r="39" spans="1:4" ht="15.75" hidden="1">
      <c r="A39" s="137"/>
      <c r="B39" s="138"/>
      <c r="C39" s="139"/>
      <c r="D39" s="140"/>
    </row>
    <row r="40" spans="1:4" ht="15.75" hidden="1">
      <c r="A40" s="137"/>
      <c r="B40" s="138"/>
      <c r="C40" s="139"/>
      <c r="D40" s="140"/>
    </row>
    <row r="41" spans="1:4" ht="15.75" hidden="1">
      <c r="A41" s="137"/>
      <c r="B41" s="138"/>
      <c r="C41" s="139"/>
      <c r="D41" s="140"/>
    </row>
    <row r="42" spans="1:4" ht="15.75" hidden="1">
      <c r="A42" s="137"/>
      <c r="B42" s="138"/>
      <c r="C42" s="139"/>
      <c r="D42" s="140"/>
    </row>
    <row r="43" spans="1:4" ht="15.75" hidden="1">
      <c r="A43" s="137"/>
      <c r="B43" s="138"/>
      <c r="C43" s="139"/>
      <c r="D43" s="140"/>
    </row>
    <row r="44" spans="1:4" ht="15.75" hidden="1">
      <c r="A44" s="137"/>
      <c r="B44" s="138"/>
      <c r="C44" s="139"/>
      <c r="D44" s="140"/>
    </row>
    <row r="45" spans="1:4" ht="15.75" hidden="1">
      <c r="A45" s="137"/>
      <c r="B45" s="138"/>
      <c r="C45" s="139"/>
      <c r="D45" s="140"/>
    </row>
    <row r="46" spans="1:4" ht="15.75" hidden="1">
      <c r="A46" s="137"/>
      <c r="B46" s="138"/>
      <c r="C46" s="139"/>
      <c r="D46" s="140"/>
    </row>
    <row r="47" spans="1:4" ht="15.75" hidden="1">
      <c r="A47" s="137"/>
      <c r="B47" s="138"/>
      <c r="C47" s="139"/>
      <c r="D47" s="140"/>
    </row>
    <row r="48" spans="1:4" ht="15.75" hidden="1">
      <c r="A48" s="137"/>
      <c r="B48" s="138"/>
      <c r="C48" s="139"/>
      <c r="D48" s="140"/>
    </row>
    <row r="49" spans="1:4" ht="15.75" hidden="1">
      <c r="A49" s="137"/>
      <c r="B49" s="138"/>
      <c r="C49" s="139"/>
      <c r="D49" s="140"/>
    </row>
    <row r="50" spans="1:4" ht="15.75" hidden="1">
      <c r="A50" s="137"/>
      <c r="B50" s="138"/>
      <c r="C50" s="139"/>
      <c r="D50" s="140"/>
    </row>
    <row r="51" spans="1:4" ht="15.75" hidden="1">
      <c r="A51" s="137"/>
      <c r="B51" s="138"/>
      <c r="C51" s="139"/>
      <c r="D51" s="140"/>
    </row>
    <row r="52" spans="1:4" ht="15.75" hidden="1">
      <c r="A52" s="137"/>
      <c r="B52" s="138"/>
      <c r="C52" s="139"/>
      <c r="D52" s="140"/>
    </row>
    <row r="53" spans="1:4" ht="15.75" hidden="1">
      <c r="A53" s="137"/>
      <c r="B53" s="138"/>
      <c r="C53" s="139"/>
      <c r="D53" s="140"/>
    </row>
    <row r="54" spans="1:4" ht="15.75" hidden="1">
      <c r="A54" s="137"/>
      <c r="B54" s="138"/>
      <c r="C54" s="139"/>
      <c r="D54" s="140"/>
    </row>
    <row r="55" spans="1:4" ht="15.75" hidden="1">
      <c r="A55" s="137"/>
      <c r="B55" s="138"/>
      <c r="C55" s="139"/>
      <c r="D55" s="140"/>
    </row>
    <row r="56" spans="1:4" ht="15.75" hidden="1">
      <c r="A56" s="137"/>
      <c r="B56" s="138"/>
      <c r="C56" s="139"/>
      <c r="D56" s="140"/>
    </row>
    <row r="57" spans="1:4" ht="15.75" hidden="1">
      <c r="A57" s="137"/>
      <c r="B57" s="138"/>
      <c r="C57" s="139"/>
      <c r="D57" s="140"/>
    </row>
    <row r="58" spans="1:4" ht="15.75" hidden="1">
      <c r="A58" s="137"/>
      <c r="B58" s="138"/>
      <c r="C58" s="139"/>
      <c r="D58" s="140"/>
    </row>
    <row r="59" spans="1:4" ht="15.75" hidden="1">
      <c r="A59" s="137"/>
      <c r="B59" s="138"/>
      <c r="C59" s="139"/>
      <c r="D59" s="140"/>
    </row>
    <row r="60" spans="1:4" ht="15.75" hidden="1">
      <c r="A60" s="137"/>
      <c r="B60" s="138"/>
      <c r="C60" s="139"/>
      <c r="D60" s="140"/>
    </row>
    <row r="61" spans="1:4" ht="15.75" hidden="1">
      <c r="A61" s="137"/>
      <c r="B61" s="138"/>
      <c r="C61" s="151"/>
      <c r="D61" s="140"/>
    </row>
    <row r="62" spans="1:4" ht="15.75" hidden="1">
      <c r="A62" s="137"/>
      <c r="B62" s="138"/>
      <c r="C62" s="139"/>
      <c r="D62" s="140"/>
    </row>
    <row r="63" spans="1:4" ht="15.75" hidden="1">
      <c r="A63" s="137"/>
      <c r="B63" s="138"/>
      <c r="C63" s="139"/>
      <c r="D63" s="140"/>
    </row>
    <row r="64" spans="1:4" ht="15.75" hidden="1">
      <c r="A64" s="137"/>
      <c r="B64" s="138"/>
      <c r="C64" s="139"/>
      <c r="D64" s="140"/>
    </row>
    <row r="65" spans="1:4" ht="15.75" hidden="1">
      <c r="A65" s="137"/>
      <c r="B65" s="138"/>
      <c r="C65" s="139"/>
      <c r="D65" s="140"/>
    </row>
    <row r="66" spans="1:4" ht="15.75" hidden="1">
      <c r="A66" s="137"/>
      <c r="B66" s="138"/>
      <c r="C66" s="139"/>
      <c r="D66" s="140"/>
    </row>
    <row r="67" spans="1:4" ht="15.75" hidden="1">
      <c r="A67" s="137"/>
      <c r="B67" s="138"/>
      <c r="C67" s="139"/>
      <c r="D67" s="140"/>
    </row>
    <row r="68" spans="1:4" ht="15.75" hidden="1">
      <c r="A68" s="137"/>
      <c r="B68" s="138"/>
      <c r="C68" s="139"/>
      <c r="D68" s="140"/>
    </row>
    <row r="69" spans="1:4" ht="15.75" hidden="1">
      <c r="A69" s="137"/>
      <c r="B69" s="138"/>
      <c r="C69" s="139"/>
      <c r="D69" s="140"/>
    </row>
    <row r="70" spans="1:4" ht="15.75" hidden="1">
      <c r="A70" s="137"/>
      <c r="B70" s="138"/>
      <c r="C70" s="139"/>
      <c r="D70" s="140"/>
    </row>
    <row r="71" spans="1:4" ht="15.75" hidden="1">
      <c r="A71" s="137"/>
      <c r="B71" s="138"/>
      <c r="C71" s="139"/>
      <c r="D71" s="140"/>
    </row>
    <row r="72" spans="1:4" ht="15.75" hidden="1">
      <c r="A72" s="137"/>
      <c r="B72" s="138"/>
      <c r="C72" s="139"/>
      <c r="D72" s="140"/>
    </row>
    <row r="73" spans="1:4" ht="15.75" hidden="1">
      <c r="A73" s="137"/>
      <c r="B73" s="138"/>
      <c r="C73" s="139"/>
      <c r="D73" s="140"/>
    </row>
    <row r="74" spans="1:4" ht="15.75" hidden="1">
      <c r="A74" s="137"/>
      <c r="B74" s="138"/>
      <c r="C74" s="139"/>
      <c r="D74" s="140"/>
    </row>
    <row r="75" spans="1:4" ht="15.75" hidden="1">
      <c r="A75" s="137"/>
      <c r="B75" s="138"/>
      <c r="C75" s="139"/>
      <c r="D75" s="140"/>
    </row>
    <row r="76" spans="1:4" ht="15.75" hidden="1">
      <c r="A76" s="137"/>
      <c r="B76" s="138"/>
      <c r="C76" s="139"/>
      <c r="D76" s="140"/>
    </row>
    <row r="77" spans="1:4" ht="15.75" hidden="1">
      <c r="A77" s="137"/>
      <c r="B77" s="138"/>
      <c r="C77" s="139"/>
      <c r="D77" s="140"/>
    </row>
    <row r="78" spans="1:4" ht="15.75" hidden="1">
      <c r="A78" s="137"/>
      <c r="B78" s="138"/>
      <c r="C78" s="139"/>
      <c r="D78" s="140"/>
    </row>
    <row r="79" spans="1:4" ht="15.75" hidden="1">
      <c r="A79" s="137"/>
      <c r="B79" s="138"/>
      <c r="C79" s="139"/>
      <c r="D79" s="140"/>
    </row>
    <row r="80" spans="1:4" ht="15.75" hidden="1">
      <c r="A80" s="137"/>
      <c r="B80" s="138"/>
      <c r="C80" s="139"/>
      <c r="D80" s="140"/>
    </row>
    <row r="81" spans="1:4" ht="15.75" hidden="1">
      <c r="A81" s="137"/>
      <c r="B81" s="138"/>
      <c r="C81" s="139"/>
      <c r="D81" s="140"/>
    </row>
    <row r="82" spans="1:4" ht="15.75" hidden="1">
      <c r="A82" s="137"/>
      <c r="B82" s="138"/>
      <c r="C82" s="139"/>
      <c r="D82" s="140"/>
    </row>
    <row r="83" spans="1:4" ht="15.75" hidden="1">
      <c r="A83" s="137"/>
      <c r="B83" s="138"/>
      <c r="C83" s="139"/>
      <c r="D83" s="140"/>
    </row>
    <row r="84" spans="1:4" ht="15.75" hidden="1">
      <c r="A84" s="137"/>
      <c r="B84" s="138"/>
      <c r="C84" s="139"/>
      <c r="D84" s="140"/>
    </row>
    <row r="85" spans="1:4" ht="15.75" hidden="1">
      <c r="A85" s="137"/>
      <c r="B85" s="138"/>
      <c r="C85" s="139"/>
      <c r="D85" s="140"/>
    </row>
    <row r="86" spans="1:4" ht="15.75" hidden="1">
      <c r="A86" s="137"/>
      <c r="B86" s="138"/>
      <c r="C86" s="139"/>
      <c r="D86" s="140"/>
    </row>
    <row r="87" spans="1:4" ht="15.75" hidden="1">
      <c r="A87" s="137"/>
      <c r="B87" s="138"/>
      <c r="C87" s="139"/>
      <c r="D87" s="140"/>
    </row>
    <row r="88" spans="1:4" ht="15.75" hidden="1">
      <c r="A88" s="137"/>
      <c r="B88" s="138"/>
      <c r="C88" s="139"/>
      <c r="D88" s="140"/>
    </row>
    <row r="89" spans="1:4" ht="47.25" hidden="1">
      <c r="A89" s="152" t="s">
        <v>727</v>
      </c>
      <c r="B89" s="153">
        <f>B90+B91+B92+B93</f>
        <v>0</v>
      </c>
      <c r="C89" s="154"/>
      <c r="D89" s="155"/>
    </row>
    <row r="90" spans="1:4" ht="15.75" hidden="1">
      <c r="A90" s="156"/>
      <c r="B90" s="157"/>
      <c r="C90" s="148"/>
      <c r="D90" s="158"/>
    </row>
    <row r="91" spans="1:4" ht="15.75" hidden="1">
      <c r="A91" s="156"/>
      <c r="B91" s="157"/>
      <c r="C91" s="148"/>
      <c r="D91" s="158"/>
    </row>
    <row r="92" spans="1:4" ht="15.75" hidden="1">
      <c r="A92" s="156"/>
      <c r="B92" s="157"/>
      <c r="C92" s="148"/>
      <c r="D92" s="158"/>
    </row>
    <row r="93" spans="1:4" ht="15.75" hidden="1">
      <c r="A93" s="156"/>
      <c r="B93" s="157"/>
      <c r="C93" s="148"/>
      <c r="D93" s="158"/>
    </row>
    <row r="94" spans="1:4" ht="15.75" hidden="1">
      <c r="A94" s="156"/>
      <c r="B94" s="160"/>
      <c r="C94" s="148"/>
      <c r="D94" s="161"/>
    </row>
    <row r="95" spans="1:4" ht="15.75" hidden="1">
      <c r="A95" s="156"/>
      <c r="B95" s="160"/>
      <c r="C95" s="148"/>
      <c r="D95" s="161"/>
    </row>
    <row r="96" spans="1:4" ht="15.75" hidden="1">
      <c r="A96" s="156"/>
      <c r="B96" s="160"/>
      <c r="C96" s="148"/>
      <c r="D96" s="161"/>
    </row>
    <row r="97" spans="1:4" ht="15.75" hidden="1">
      <c r="A97" s="156"/>
      <c r="B97" s="160"/>
      <c r="C97" s="148"/>
      <c r="D97" s="161"/>
    </row>
    <row r="98" spans="1:4" ht="15.75" hidden="1">
      <c r="A98" s="137"/>
      <c r="B98" s="138"/>
      <c r="C98" s="148"/>
      <c r="D98" s="161"/>
    </row>
    <row r="99" spans="1:4" ht="15.75" hidden="1">
      <c r="A99" s="137"/>
      <c r="B99" s="138"/>
      <c r="C99" s="148"/>
      <c r="D99" s="161"/>
    </row>
    <row r="100" spans="1:4" ht="15.75" hidden="1">
      <c r="A100" s="137"/>
      <c r="B100" s="138"/>
      <c r="C100" s="148"/>
      <c r="D100" s="161"/>
    </row>
    <row r="101" spans="1:4" ht="15.75" hidden="1">
      <c r="A101" s="137"/>
      <c r="B101" s="138"/>
      <c r="C101" s="148"/>
      <c r="D101" s="161"/>
    </row>
    <row r="102" spans="1:4" ht="15.75" hidden="1">
      <c r="A102" s="137"/>
      <c r="B102" s="138"/>
      <c r="C102" s="148"/>
      <c r="D102" s="161"/>
    </row>
    <row r="103" spans="1:4" ht="15.75" hidden="1">
      <c r="A103" s="137"/>
      <c r="B103" s="162"/>
      <c r="C103" s="148"/>
      <c r="D103" s="161"/>
    </row>
    <row r="104" spans="1:4" ht="15.75" hidden="1">
      <c r="A104" s="137"/>
      <c r="B104" s="163"/>
      <c r="C104" s="148"/>
      <c r="D104" s="149"/>
    </row>
    <row r="105" spans="1:4" ht="15.75" hidden="1">
      <c r="A105" s="137"/>
      <c r="B105" s="163"/>
      <c r="C105" s="148"/>
      <c r="D105" s="149"/>
    </row>
    <row r="106" spans="1:4" ht="15.75" hidden="1">
      <c r="A106" s="137"/>
      <c r="B106" s="163"/>
      <c r="C106" s="148"/>
      <c r="D106" s="149"/>
    </row>
    <row r="107" spans="1:4" ht="15.75" hidden="1">
      <c r="A107" s="137"/>
      <c r="B107" s="163"/>
      <c r="C107" s="148"/>
      <c r="D107" s="149"/>
    </row>
    <row r="108" spans="1:4" ht="15.75" hidden="1">
      <c r="A108" s="137"/>
      <c r="B108" s="163"/>
      <c r="C108" s="148"/>
      <c r="D108" s="149"/>
    </row>
    <row r="109" spans="1:4" ht="15.75" hidden="1">
      <c r="A109" s="137"/>
      <c r="B109" s="163"/>
      <c r="C109" s="148"/>
      <c r="D109" s="149"/>
    </row>
    <row r="110" spans="1:4" ht="15.75" hidden="1">
      <c r="A110" s="137"/>
      <c r="B110" s="163"/>
      <c r="C110" s="148"/>
      <c r="D110" s="149"/>
    </row>
    <row r="111" spans="1:4" ht="15.75" hidden="1">
      <c r="A111" s="156" t="s">
        <v>8</v>
      </c>
      <c r="B111" s="160">
        <v>0</v>
      </c>
      <c r="C111" s="154"/>
      <c r="D111" s="155"/>
    </row>
    <row r="112" spans="1:4" ht="15.75" hidden="1">
      <c r="A112" s="137" t="s">
        <v>9</v>
      </c>
      <c r="B112" s="138"/>
      <c r="C112" s="148"/>
      <c r="D112" s="149"/>
    </row>
    <row r="113" spans="1:4" ht="15.75" hidden="1">
      <c r="A113" s="137"/>
      <c r="B113" s="138"/>
      <c r="C113" s="151"/>
      <c r="D113" s="164"/>
    </row>
    <row r="114" spans="1:4" ht="78.75" hidden="1">
      <c r="A114" s="156" t="s">
        <v>10</v>
      </c>
      <c r="B114" s="160">
        <v>0</v>
      </c>
      <c r="C114" s="154"/>
      <c r="D114" s="155"/>
    </row>
    <row r="115" spans="1:4" ht="15.75" hidden="1">
      <c r="A115" s="137"/>
      <c r="B115" s="138"/>
      <c r="C115" s="139"/>
      <c r="D115" s="165"/>
    </row>
    <row r="116" spans="1:4" ht="15.75" hidden="1">
      <c r="A116" s="137"/>
      <c r="B116" s="138"/>
      <c r="C116" s="148"/>
      <c r="D116" s="165"/>
    </row>
    <row r="117" spans="1:4" ht="15.75" hidden="1">
      <c r="A117" s="137"/>
      <c r="B117" s="138"/>
      <c r="C117" s="139"/>
      <c r="D117" s="165"/>
    </row>
    <row r="118" spans="1:4" ht="15.75" hidden="1">
      <c r="A118" s="137"/>
      <c r="B118" s="138"/>
      <c r="C118" s="148"/>
      <c r="D118" s="165"/>
    </row>
    <row r="119" spans="1:4" ht="15.75" hidden="1">
      <c r="A119" s="137"/>
      <c r="B119" s="138"/>
      <c r="C119" s="148"/>
      <c r="D119" s="165"/>
    </row>
    <row r="120" spans="1:4" ht="15.75" hidden="1">
      <c r="A120" s="137"/>
      <c r="B120" s="138"/>
      <c r="C120" s="139"/>
      <c r="D120" s="165"/>
    </row>
    <row r="121" spans="1:4" ht="15.75" hidden="1">
      <c r="A121" s="137"/>
      <c r="B121" s="138"/>
      <c r="C121" s="139"/>
      <c r="D121" s="165"/>
    </row>
    <row r="122" spans="1:4" ht="15.75" hidden="1">
      <c r="A122" s="137"/>
      <c r="B122" s="138"/>
      <c r="C122" s="139"/>
      <c r="D122" s="165"/>
    </row>
    <row r="123" spans="1:4" ht="15.75" hidden="1">
      <c r="A123" s="137"/>
      <c r="B123" s="138"/>
      <c r="C123" s="139"/>
      <c r="D123" s="165"/>
    </row>
    <row r="124" spans="1:4" ht="15.75" hidden="1">
      <c r="A124" s="137"/>
      <c r="B124" s="138"/>
      <c r="C124" s="139"/>
      <c r="D124" s="165"/>
    </row>
    <row r="125" spans="1:4" ht="63" hidden="1">
      <c r="A125" s="156" t="s">
        <v>11</v>
      </c>
      <c r="B125" s="160"/>
      <c r="C125" s="154"/>
      <c r="D125" s="155"/>
    </row>
    <row r="126" spans="1:4" ht="47.25" hidden="1">
      <c r="A126" s="137" t="s">
        <v>12</v>
      </c>
      <c r="B126" s="160">
        <v>0</v>
      </c>
      <c r="C126" s="154"/>
      <c r="D126" s="155"/>
    </row>
    <row r="127" spans="1:4" ht="15.75" hidden="1">
      <c r="A127" s="137" t="s">
        <v>27</v>
      </c>
      <c r="B127" s="138"/>
      <c r="C127" s="139"/>
      <c r="D127" s="165"/>
    </row>
    <row r="128" spans="1:4" ht="15.75" hidden="1">
      <c r="A128" s="166"/>
      <c r="B128" s="138"/>
      <c r="C128" s="148"/>
      <c r="D128" s="165"/>
    </row>
    <row r="129" spans="1:4" ht="15.75" hidden="1">
      <c r="A129" s="167"/>
      <c r="B129" s="138"/>
      <c r="C129" s="139"/>
      <c r="D129" s="165"/>
    </row>
    <row r="130" spans="1:4" ht="15.75" hidden="1">
      <c r="A130" s="137"/>
      <c r="B130" s="138"/>
      <c r="C130" s="148"/>
      <c r="D130" s="165"/>
    </row>
    <row r="131" spans="1:4" ht="15.75" hidden="1">
      <c r="A131" s="168"/>
      <c r="B131" s="138"/>
      <c r="C131" s="148"/>
      <c r="D131" s="165"/>
    </row>
    <row r="132" spans="1:4" ht="15.75" hidden="1">
      <c r="A132" s="168"/>
      <c r="B132" s="169"/>
      <c r="C132" s="170"/>
      <c r="D132" s="171"/>
    </row>
    <row r="133" spans="1:4" ht="15.75" hidden="1">
      <c r="A133" s="168"/>
      <c r="B133" s="169"/>
      <c r="C133" s="170"/>
      <c r="D133" s="171"/>
    </row>
    <row r="134" spans="1:4" ht="15.75" hidden="1">
      <c r="A134" s="168"/>
      <c r="B134" s="169"/>
      <c r="C134" s="170"/>
      <c r="D134" s="171"/>
    </row>
    <row r="135" spans="1:4" ht="15.75" hidden="1">
      <c r="A135" s="168"/>
      <c r="B135" s="169"/>
      <c r="C135" s="170"/>
      <c r="D135" s="171"/>
    </row>
    <row r="136" spans="1:4" ht="15.75" hidden="1">
      <c r="A136" s="137"/>
      <c r="B136" s="169"/>
      <c r="C136" s="172"/>
      <c r="D136" s="173"/>
    </row>
    <row r="137" spans="1:4" ht="15.75" hidden="1">
      <c r="A137" s="137"/>
      <c r="B137" s="169"/>
      <c r="C137" s="174"/>
      <c r="D137" s="173"/>
    </row>
    <row r="138" spans="1:4" ht="15.75" hidden="1">
      <c r="A138" s="137"/>
      <c r="B138" s="175"/>
      <c r="C138" s="172"/>
      <c r="D138" s="173"/>
    </row>
    <row r="139" spans="1:4" ht="15.75" hidden="1">
      <c r="A139" s="137"/>
      <c r="B139" s="138"/>
      <c r="C139" s="176"/>
      <c r="D139" s="177"/>
    </row>
    <row r="140" spans="1:4" ht="15.75" hidden="1">
      <c r="A140" s="137"/>
      <c r="B140" s="178"/>
      <c r="C140" s="179"/>
      <c r="D140" s="171"/>
    </row>
    <row r="141" spans="1:4" ht="15.75" hidden="1">
      <c r="A141" s="137"/>
      <c r="B141" s="178"/>
      <c r="C141" s="179"/>
      <c r="D141" s="171"/>
    </row>
    <row r="142" spans="1:4" ht="15.75" hidden="1">
      <c r="A142" s="137"/>
      <c r="B142" s="178"/>
      <c r="C142" s="179"/>
      <c r="D142" s="171"/>
    </row>
    <row r="143" spans="1:4" ht="15.75" hidden="1">
      <c r="A143" s="137"/>
      <c r="B143" s="178"/>
      <c r="C143" s="179"/>
      <c r="D143" s="171"/>
    </row>
    <row r="144" spans="1:4" ht="15.75" hidden="1">
      <c r="A144" s="137"/>
      <c r="B144" s="178"/>
      <c r="C144" s="179"/>
      <c r="D144" s="171"/>
    </row>
    <row r="145" spans="1:4" ht="15.75" hidden="1">
      <c r="A145" s="137"/>
      <c r="B145" s="178"/>
      <c r="C145" s="179"/>
      <c r="D145" s="171"/>
    </row>
    <row r="146" spans="1:4" ht="15.75" hidden="1">
      <c r="A146" s="137"/>
      <c r="B146" s="178"/>
      <c r="C146" s="179"/>
      <c r="D146" s="171"/>
    </row>
    <row r="147" spans="1:4" ht="15.75" hidden="1">
      <c r="A147" s="137"/>
      <c r="B147" s="178"/>
      <c r="C147" s="179"/>
      <c r="D147" s="171"/>
    </row>
    <row r="148" spans="1:4" ht="15.75" hidden="1">
      <c r="A148" s="137"/>
      <c r="B148" s="178"/>
      <c r="C148" s="179"/>
      <c r="D148" s="171"/>
    </row>
    <row r="149" spans="1:4" ht="15.75" hidden="1">
      <c r="A149" s="137"/>
      <c r="B149" s="178"/>
      <c r="C149" s="179"/>
      <c r="D149" s="171"/>
    </row>
    <row r="150" spans="1:4" ht="15.75" hidden="1">
      <c r="A150" s="137"/>
      <c r="B150" s="178"/>
      <c r="C150" s="179"/>
      <c r="D150" s="171"/>
    </row>
    <row r="151" spans="1:4" ht="15.75" hidden="1">
      <c r="A151" s="137"/>
      <c r="B151" s="178"/>
      <c r="C151" s="180"/>
      <c r="D151" s="171"/>
    </row>
    <row r="152" spans="1:4" ht="15.75" hidden="1">
      <c r="A152" s="137"/>
      <c r="B152" s="178"/>
      <c r="C152" s="180"/>
      <c r="D152" s="230"/>
    </row>
    <row r="153" spans="1:4" ht="15.75" hidden="1">
      <c r="A153" s="137"/>
      <c r="B153" s="178"/>
      <c r="C153" s="180"/>
      <c r="D153" s="230"/>
    </row>
    <row r="154" spans="1:4" ht="15.75" hidden="1">
      <c r="A154" s="137"/>
      <c r="B154" s="178"/>
      <c r="C154" s="180"/>
      <c r="D154" s="230"/>
    </row>
    <row r="155" spans="1:4" ht="15.75" hidden="1">
      <c r="A155" s="137"/>
      <c r="B155" s="178"/>
      <c r="C155" s="180"/>
      <c r="D155" s="230"/>
    </row>
    <row r="156" spans="1:4" ht="15.75" hidden="1">
      <c r="A156" s="137"/>
      <c r="B156" s="178"/>
      <c r="C156" s="180"/>
      <c r="D156" s="230"/>
    </row>
    <row r="157" spans="1:4" ht="15.75" hidden="1">
      <c r="A157" s="137"/>
      <c r="B157" s="178"/>
      <c r="C157" s="180"/>
      <c r="D157" s="230"/>
    </row>
    <row r="158" spans="1:4" ht="15.75" hidden="1">
      <c r="A158" s="137"/>
      <c r="B158" s="178"/>
      <c r="C158" s="180"/>
      <c r="D158" s="230"/>
    </row>
    <row r="159" spans="1:4" ht="15.75" hidden="1">
      <c r="A159" s="182"/>
      <c r="B159" s="175"/>
      <c r="C159" s="183"/>
      <c r="D159" s="184"/>
    </row>
    <row r="160" spans="1:4" ht="15.75" hidden="1">
      <c r="A160" s="185"/>
      <c r="B160" s="186"/>
      <c r="C160" s="180"/>
      <c r="D160" s="171"/>
    </row>
    <row r="161" spans="1:4" ht="15.75" hidden="1">
      <c r="A161" s="185"/>
      <c r="B161" s="186"/>
      <c r="C161" s="180"/>
      <c r="D161" s="171"/>
    </row>
    <row r="162" spans="1:4" ht="15.75" hidden="1">
      <c r="A162" s="185"/>
      <c r="B162" s="186"/>
      <c r="C162" s="180"/>
      <c r="D162" s="171"/>
    </row>
    <row r="163" spans="1:4" ht="15.75" hidden="1">
      <c r="A163" s="185"/>
      <c r="B163" s="186"/>
      <c r="C163" s="180"/>
      <c r="D163" s="171"/>
    </row>
    <row r="164" spans="1:4" ht="15.75" hidden="1">
      <c r="A164" s="185"/>
      <c r="B164" s="186"/>
      <c r="C164" s="180"/>
      <c r="D164" s="171"/>
    </row>
    <row r="165" spans="1:4" ht="15.75" hidden="1">
      <c r="A165" s="185"/>
      <c r="B165" s="186"/>
      <c r="C165" s="180"/>
      <c r="D165" s="187"/>
    </row>
    <row r="166" spans="1:4" ht="15.75" hidden="1">
      <c r="A166" s="185"/>
      <c r="B166" s="186"/>
      <c r="C166" s="180"/>
      <c r="D166" s="187"/>
    </row>
    <row r="167" spans="1:4" ht="15.75" hidden="1">
      <c r="A167" s="185"/>
      <c r="B167" s="186"/>
      <c r="C167" s="180"/>
      <c r="D167" s="188"/>
    </row>
    <row r="168" spans="1:4" ht="15.75" hidden="1">
      <c r="A168" s="185"/>
      <c r="B168" s="186"/>
      <c r="C168" s="180"/>
      <c r="D168" s="171"/>
    </row>
    <row r="169" spans="1:4" ht="15.75" hidden="1">
      <c r="A169" s="185"/>
      <c r="B169" s="186"/>
      <c r="C169" s="180"/>
      <c r="D169" s="171"/>
    </row>
    <row r="170" spans="1:4" ht="15.75">
      <c r="A170" s="189" t="s">
        <v>13</v>
      </c>
      <c r="B170" s="190">
        <f>B171+B172+B173</f>
        <v>0</v>
      </c>
      <c r="C170" s="191"/>
      <c r="D170" s="192"/>
    </row>
    <row r="171" spans="1:4" ht="15.75">
      <c r="A171" s="137"/>
      <c r="B171" s="138"/>
      <c r="C171" s="139"/>
      <c r="D171" s="140"/>
    </row>
    <row r="172" spans="1:4" ht="15.75">
      <c r="A172" s="193"/>
      <c r="B172" s="138"/>
      <c r="C172" s="139"/>
      <c r="D172" s="140"/>
    </row>
    <row r="173" spans="1:4" ht="15.75">
      <c r="A173" s="194"/>
      <c r="B173" s="142"/>
      <c r="C173" s="143"/>
      <c r="D173" s="144"/>
    </row>
    <row r="174" spans="1:4" ht="15.75">
      <c r="A174" s="194"/>
      <c r="B174" s="142"/>
      <c r="C174" s="143"/>
      <c r="D174" s="144"/>
    </row>
    <row r="175" spans="1:4" ht="15.75">
      <c r="A175" s="194"/>
      <c r="B175" s="142"/>
      <c r="C175" s="143"/>
      <c r="D175" s="144"/>
    </row>
    <row r="176" spans="1:4" ht="16.5" thickBot="1">
      <c r="A176" s="195"/>
      <c r="B176" s="196"/>
      <c r="C176" s="197"/>
      <c r="D176" s="198"/>
    </row>
    <row r="177" spans="1:4" ht="16.5" thickBot="1">
      <c r="A177" s="199" t="s">
        <v>14</v>
      </c>
      <c r="B177" s="200">
        <f>B17+B11+B89+B170</f>
        <v>1672</v>
      </c>
      <c r="C177" s="131"/>
      <c r="D177" s="132"/>
    </row>
    <row r="178" spans="1:4" ht="15.75">
      <c r="A178" s="201"/>
      <c r="B178" s="201"/>
      <c r="C178" s="201"/>
      <c r="D178" s="201"/>
    </row>
  </sheetData>
  <mergeCells count="2">
    <mergeCell ref="A6:D6"/>
    <mergeCell ref="A7:D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topLeftCell="A4" workbookViewId="0">
      <selection activeCell="E10" sqref="E10"/>
    </sheetView>
  </sheetViews>
  <sheetFormatPr defaultRowHeight="12.75"/>
  <cols>
    <col min="1" max="1" width="23.140625" customWidth="1"/>
    <col min="2" max="2" width="14.7109375" customWidth="1"/>
    <col min="3" max="3" width="24.85546875" customWidth="1"/>
    <col min="4" max="4" width="33.85546875" customWidth="1"/>
  </cols>
  <sheetData>
    <row r="1" spans="1:4" ht="15.75">
      <c r="A1" s="124"/>
      <c r="B1" s="124"/>
      <c r="C1" s="125"/>
      <c r="D1" s="124"/>
    </row>
    <row r="2" spans="1:4" ht="15.75">
      <c r="A2" s="126" t="s">
        <v>715</v>
      </c>
      <c r="B2" s="127"/>
      <c r="C2" s="127"/>
      <c r="D2" s="127"/>
    </row>
    <row r="3" spans="1:4" ht="15.75">
      <c r="A3" s="126"/>
      <c r="B3" s="127"/>
      <c r="C3" s="127"/>
      <c r="D3" s="127"/>
    </row>
    <row r="4" spans="1:4" ht="15.75">
      <c r="A4" s="126"/>
      <c r="B4" s="127"/>
      <c r="C4" s="127"/>
      <c r="D4" s="127"/>
    </row>
    <row r="5" spans="1:4" ht="15.75">
      <c r="A5" s="124"/>
      <c r="B5" s="124"/>
      <c r="C5" s="124"/>
      <c r="D5" s="124"/>
    </row>
    <row r="6" spans="1:4" ht="15.75">
      <c r="A6" s="259" t="s">
        <v>716</v>
      </c>
      <c r="B6" s="259"/>
      <c r="C6" s="259"/>
      <c r="D6" s="259"/>
    </row>
    <row r="7" spans="1:4" ht="15.75">
      <c r="A7" s="259" t="s">
        <v>945</v>
      </c>
      <c r="B7" s="259"/>
      <c r="C7" s="259"/>
      <c r="D7" s="259"/>
    </row>
    <row r="8" spans="1:4" ht="15.75">
      <c r="A8" s="228"/>
      <c r="B8" s="228"/>
      <c r="C8" s="228"/>
      <c r="D8" s="228"/>
    </row>
    <row r="9" spans="1:4" ht="16.5" thickBot="1">
      <c r="A9" s="228"/>
      <c r="B9" s="228"/>
      <c r="C9" s="228"/>
      <c r="D9" s="228"/>
    </row>
    <row r="10" spans="1:4" ht="32.25" thickBot="1">
      <c r="A10" s="129" t="s">
        <v>1</v>
      </c>
      <c r="B10" s="130" t="s">
        <v>718</v>
      </c>
      <c r="C10" s="131" t="s">
        <v>2</v>
      </c>
      <c r="D10" s="132" t="s">
        <v>719</v>
      </c>
    </row>
    <row r="11" spans="1:4" ht="31.5">
      <c r="A11" s="133" t="s">
        <v>720</v>
      </c>
      <c r="B11" s="134">
        <f>B12+B13+B14</f>
        <v>1150</v>
      </c>
      <c r="C11" s="135"/>
      <c r="D11" s="136"/>
    </row>
    <row r="12" spans="1:4" ht="15.75">
      <c r="A12" s="137"/>
      <c r="B12" s="138"/>
      <c r="C12" s="139" t="s">
        <v>721</v>
      </c>
      <c r="D12" s="140" t="s">
        <v>469</v>
      </c>
    </row>
    <row r="13" spans="1:4" ht="15.75">
      <c r="A13" s="137"/>
      <c r="B13" s="138"/>
      <c r="C13" s="139" t="s">
        <v>722</v>
      </c>
      <c r="D13" s="140" t="s">
        <v>723</v>
      </c>
    </row>
    <row r="14" spans="1:4" ht="15.75">
      <c r="A14" s="137"/>
      <c r="B14" s="138">
        <v>1150</v>
      </c>
      <c r="C14" s="139" t="s">
        <v>946</v>
      </c>
      <c r="D14" s="140" t="s">
        <v>947</v>
      </c>
    </row>
    <row r="15" spans="1:4" ht="15.75">
      <c r="A15" s="137"/>
      <c r="B15" s="138"/>
      <c r="C15" s="139"/>
      <c r="D15" s="140"/>
    </row>
    <row r="16" spans="1:4" ht="16.5" thickBot="1">
      <c r="A16" s="141"/>
      <c r="B16" s="142"/>
      <c r="C16" s="143"/>
      <c r="D16" s="144"/>
    </row>
    <row r="17" spans="1:4" ht="15.75">
      <c r="A17" s="202" t="s">
        <v>6</v>
      </c>
      <c r="B17" s="134">
        <f>B18+B19+B20+B21+B22+B23+B24+B25</f>
        <v>14510.83</v>
      </c>
      <c r="C17" s="135"/>
      <c r="D17" s="146"/>
    </row>
    <row r="18" spans="1:4" ht="15.75">
      <c r="A18" s="203" t="s">
        <v>21</v>
      </c>
      <c r="B18" s="138">
        <v>106.67</v>
      </c>
      <c r="C18" s="139" t="s">
        <v>948</v>
      </c>
      <c r="D18" s="149" t="s">
        <v>949</v>
      </c>
    </row>
    <row r="19" spans="1:4" ht="15.75">
      <c r="A19" s="137"/>
      <c r="B19" s="138">
        <v>1487.5</v>
      </c>
      <c r="C19" s="139" t="s">
        <v>950</v>
      </c>
      <c r="D19" s="149" t="s">
        <v>951</v>
      </c>
    </row>
    <row r="20" spans="1:4" ht="15.75">
      <c r="A20" s="137"/>
      <c r="B20" s="150">
        <v>1010.31</v>
      </c>
      <c r="C20" s="148" t="s">
        <v>952</v>
      </c>
      <c r="D20" s="149" t="s">
        <v>953</v>
      </c>
    </row>
    <row r="21" spans="1:4" ht="15.75">
      <c r="A21" s="137"/>
      <c r="B21" s="138">
        <v>797.3</v>
      </c>
      <c r="C21" s="148" t="s">
        <v>954</v>
      </c>
      <c r="D21" s="149" t="s">
        <v>870</v>
      </c>
    </row>
    <row r="22" spans="1:4" ht="15.75">
      <c r="A22" s="137"/>
      <c r="B22" s="138">
        <v>1525</v>
      </c>
      <c r="C22" s="148" t="s">
        <v>927</v>
      </c>
      <c r="D22" s="149" t="s">
        <v>955</v>
      </c>
    </row>
    <row r="23" spans="1:4" ht="15.75">
      <c r="A23" s="137"/>
      <c r="B23" s="138">
        <v>1307.97</v>
      </c>
      <c r="C23" s="148" t="s">
        <v>956</v>
      </c>
      <c r="D23" s="149" t="s">
        <v>957</v>
      </c>
    </row>
    <row r="24" spans="1:4" ht="31.5">
      <c r="A24" s="137"/>
      <c r="B24" s="138">
        <v>5622.51</v>
      </c>
      <c r="C24" s="148" t="s">
        <v>958</v>
      </c>
      <c r="D24" s="149" t="s">
        <v>959</v>
      </c>
    </row>
    <row r="25" spans="1:4" ht="15.75">
      <c r="A25" s="137"/>
      <c r="B25" s="138">
        <v>2653.57</v>
      </c>
      <c r="C25" s="139" t="s">
        <v>960</v>
      </c>
      <c r="D25" s="149" t="s">
        <v>959</v>
      </c>
    </row>
    <row r="26" spans="1:4" ht="15.75" hidden="1">
      <c r="A26" s="137"/>
      <c r="B26" s="138"/>
      <c r="C26" s="139"/>
      <c r="D26" s="149"/>
    </row>
    <row r="27" spans="1:4" ht="15.75" hidden="1">
      <c r="A27" s="137"/>
      <c r="B27" s="138"/>
      <c r="C27" s="139"/>
      <c r="D27" s="149"/>
    </row>
    <row r="28" spans="1:4" ht="15.75" hidden="1">
      <c r="A28" s="137"/>
      <c r="B28" s="138"/>
      <c r="C28" s="139"/>
      <c r="D28" s="149"/>
    </row>
    <row r="29" spans="1:4" ht="15.75" hidden="1">
      <c r="A29" s="137"/>
      <c r="B29" s="138"/>
      <c r="C29" s="139"/>
      <c r="D29" s="149"/>
    </row>
    <row r="30" spans="1:4" ht="15.75" hidden="1">
      <c r="A30" s="137"/>
      <c r="B30" s="138"/>
      <c r="C30" s="139"/>
      <c r="D30" s="149"/>
    </row>
    <row r="31" spans="1:4" ht="15.75" hidden="1">
      <c r="A31" s="137"/>
      <c r="B31" s="138"/>
      <c r="C31" s="139"/>
      <c r="D31" s="149"/>
    </row>
    <row r="32" spans="1:4" ht="15.75" hidden="1">
      <c r="A32" s="137"/>
      <c r="B32" s="138"/>
      <c r="C32" s="139"/>
      <c r="D32" s="149"/>
    </row>
    <row r="33" spans="1:4" ht="15.75" hidden="1">
      <c r="A33" s="137"/>
      <c r="B33" s="138"/>
      <c r="C33" s="139"/>
      <c r="D33" s="149"/>
    </row>
    <row r="34" spans="1:4" ht="15.75" hidden="1">
      <c r="A34" s="137"/>
      <c r="B34" s="138"/>
      <c r="C34" s="139"/>
      <c r="D34" s="140"/>
    </row>
    <row r="35" spans="1:4" ht="15.75" hidden="1">
      <c r="A35" s="137"/>
      <c r="B35" s="138"/>
      <c r="C35" s="139"/>
      <c r="D35" s="140"/>
    </row>
    <row r="36" spans="1:4" ht="15.75" hidden="1">
      <c r="A36" s="137"/>
      <c r="B36" s="138"/>
      <c r="C36" s="139"/>
      <c r="D36" s="140"/>
    </row>
    <row r="37" spans="1:4" ht="15.75" hidden="1">
      <c r="A37" s="137"/>
      <c r="B37" s="138"/>
      <c r="C37" s="139"/>
      <c r="D37" s="140"/>
    </row>
    <row r="38" spans="1:4" ht="15.75" hidden="1">
      <c r="A38" s="137"/>
      <c r="B38" s="138"/>
      <c r="C38" s="139"/>
      <c r="D38" s="140"/>
    </row>
    <row r="39" spans="1:4" ht="15.75" hidden="1">
      <c r="A39" s="137"/>
      <c r="B39" s="138"/>
      <c r="C39" s="139"/>
      <c r="D39" s="140"/>
    </row>
    <row r="40" spans="1:4" ht="15.75" hidden="1">
      <c r="A40" s="137"/>
      <c r="B40" s="138"/>
      <c r="C40" s="139"/>
      <c r="D40" s="140"/>
    </row>
    <row r="41" spans="1:4" ht="15.75" hidden="1">
      <c r="A41" s="137"/>
      <c r="B41" s="138"/>
      <c r="C41" s="139"/>
      <c r="D41" s="140"/>
    </row>
    <row r="42" spans="1:4" ht="15.75" hidden="1">
      <c r="A42" s="137"/>
      <c r="B42" s="138"/>
      <c r="C42" s="139"/>
      <c r="D42" s="140"/>
    </row>
    <row r="43" spans="1:4" ht="15.75" hidden="1">
      <c r="A43" s="137"/>
      <c r="B43" s="138"/>
      <c r="C43" s="139"/>
      <c r="D43" s="140"/>
    </row>
    <row r="44" spans="1:4" ht="15.75" hidden="1">
      <c r="A44" s="137"/>
      <c r="B44" s="138"/>
      <c r="C44" s="139"/>
      <c r="D44" s="140"/>
    </row>
    <row r="45" spans="1:4" ht="15.75" hidden="1">
      <c r="A45" s="137"/>
      <c r="B45" s="138"/>
      <c r="C45" s="139"/>
      <c r="D45" s="140"/>
    </row>
    <row r="46" spans="1:4" ht="15.75" hidden="1">
      <c r="A46" s="137"/>
      <c r="B46" s="138"/>
      <c r="C46" s="139"/>
      <c r="D46" s="140"/>
    </row>
    <row r="47" spans="1:4" ht="15.75" hidden="1">
      <c r="A47" s="137"/>
      <c r="B47" s="138"/>
      <c r="C47" s="139"/>
      <c r="D47" s="140"/>
    </row>
    <row r="48" spans="1:4" ht="15.75" hidden="1">
      <c r="A48" s="137"/>
      <c r="B48" s="138"/>
      <c r="C48" s="139"/>
      <c r="D48" s="140"/>
    </row>
    <row r="49" spans="1:4" ht="15.75" hidden="1">
      <c r="A49" s="137"/>
      <c r="B49" s="138"/>
      <c r="C49" s="139"/>
      <c r="D49" s="140"/>
    </row>
    <row r="50" spans="1:4" ht="15.75" hidden="1">
      <c r="A50" s="137"/>
      <c r="B50" s="138"/>
      <c r="C50" s="139"/>
      <c r="D50" s="140"/>
    </row>
    <row r="51" spans="1:4" ht="15.75" hidden="1">
      <c r="A51" s="137"/>
      <c r="B51" s="138"/>
      <c r="C51" s="139"/>
      <c r="D51" s="140"/>
    </row>
    <row r="52" spans="1:4" ht="15.75" hidden="1">
      <c r="A52" s="137"/>
      <c r="B52" s="138"/>
      <c r="C52" s="139"/>
      <c r="D52" s="140"/>
    </row>
    <row r="53" spans="1:4" ht="15.75" hidden="1">
      <c r="A53" s="137"/>
      <c r="B53" s="138"/>
      <c r="C53" s="139"/>
      <c r="D53" s="140"/>
    </row>
    <row r="54" spans="1:4" ht="15.75" hidden="1">
      <c r="A54" s="137"/>
      <c r="B54" s="138"/>
      <c r="C54" s="139"/>
      <c r="D54" s="140"/>
    </row>
    <row r="55" spans="1:4" ht="15.75" hidden="1">
      <c r="A55" s="137"/>
      <c r="B55" s="138"/>
      <c r="C55" s="139"/>
      <c r="D55" s="140"/>
    </row>
    <row r="56" spans="1:4" ht="15.75" hidden="1">
      <c r="A56" s="137"/>
      <c r="B56" s="138"/>
      <c r="C56" s="139"/>
      <c r="D56" s="140"/>
    </row>
    <row r="57" spans="1:4" ht="15.75" hidden="1">
      <c r="A57" s="137"/>
      <c r="B57" s="138"/>
      <c r="C57" s="139"/>
      <c r="D57" s="140"/>
    </row>
    <row r="58" spans="1:4" ht="15.75" hidden="1">
      <c r="A58" s="137"/>
      <c r="B58" s="138"/>
      <c r="C58" s="139"/>
      <c r="D58" s="140"/>
    </row>
    <row r="59" spans="1:4" ht="15.75" hidden="1">
      <c r="A59" s="137"/>
      <c r="B59" s="138"/>
      <c r="C59" s="139"/>
      <c r="D59" s="140"/>
    </row>
    <row r="60" spans="1:4" ht="15.75" hidden="1">
      <c r="A60" s="137"/>
      <c r="B60" s="138"/>
      <c r="C60" s="139"/>
      <c r="D60" s="140"/>
    </row>
    <row r="61" spans="1:4" ht="15.75" hidden="1">
      <c r="A61" s="137"/>
      <c r="B61" s="138"/>
      <c r="C61" s="151"/>
      <c r="D61" s="140"/>
    </row>
    <row r="62" spans="1:4" ht="15.75" hidden="1">
      <c r="A62" s="137"/>
      <c r="B62" s="138"/>
      <c r="C62" s="139"/>
      <c r="D62" s="140"/>
    </row>
    <row r="63" spans="1:4" ht="15.75" hidden="1">
      <c r="A63" s="137"/>
      <c r="B63" s="138"/>
      <c r="C63" s="139"/>
      <c r="D63" s="140"/>
    </row>
    <row r="64" spans="1:4" ht="15.75" hidden="1">
      <c r="A64" s="137"/>
      <c r="B64" s="138"/>
      <c r="C64" s="139"/>
      <c r="D64" s="140"/>
    </row>
    <row r="65" spans="1:4" ht="15.75" hidden="1">
      <c r="A65" s="137"/>
      <c r="B65" s="138"/>
      <c r="C65" s="139"/>
      <c r="D65" s="140"/>
    </row>
    <row r="66" spans="1:4" ht="15.75" hidden="1">
      <c r="A66" s="137"/>
      <c r="B66" s="138"/>
      <c r="C66" s="139"/>
      <c r="D66" s="140"/>
    </row>
    <row r="67" spans="1:4" ht="15.75" hidden="1">
      <c r="A67" s="137"/>
      <c r="B67" s="138"/>
      <c r="C67" s="139"/>
      <c r="D67" s="140"/>
    </row>
    <row r="68" spans="1:4" ht="15.75" hidden="1">
      <c r="A68" s="137"/>
      <c r="B68" s="138"/>
      <c r="C68" s="139"/>
      <c r="D68" s="140"/>
    </row>
    <row r="69" spans="1:4" ht="15.75" hidden="1">
      <c r="A69" s="137"/>
      <c r="B69" s="138"/>
      <c r="C69" s="139"/>
      <c r="D69" s="140"/>
    </row>
    <row r="70" spans="1:4" ht="15.75" hidden="1">
      <c r="A70" s="137"/>
      <c r="B70" s="138"/>
      <c r="C70" s="139"/>
      <c r="D70" s="140"/>
    </row>
    <row r="71" spans="1:4" ht="15.75" hidden="1">
      <c r="A71" s="137"/>
      <c r="B71" s="138"/>
      <c r="C71" s="139"/>
      <c r="D71" s="140"/>
    </row>
    <row r="72" spans="1:4" ht="15.75" hidden="1">
      <c r="A72" s="137"/>
      <c r="B72" s="138"/>
      <c r="C72" s="139"/>
      <c r="D72" s="140"/>
    </row>
    <row r="73" spans="1:4" ht="15.75" hidden="1">
      <c r="A73" s="137"/>
      <c r="B73" s="138"/>
      <c r="C73" s="139"/>
      <c r="D73" s="140"/>
    </row>
    <row r="74" spans="1:4" ht="15.75" hidden="1">
      <c r="A74" s="137"/>
      <c r="B74" s="138"/>
      <c r="C74" s="139"/>
      <c r="D74" s="140"/>
    </row>
    <row r="75" spans="1:4" ht="15.75" hidden="1">
      <c r="A75" s="137"/>
      <c r="B75" s="138"/>
      <c r="C75" s="139"/>
      <c r="D75" s="140"/>
    </row>
    <row r="76" spans="1:4" ht="15.75" hidden="1">
      <c r="A76" s="137"/>
      <c r="B76" s="138"/>
      <c r="C76" s="139"/>
      <c r="D76" s="140"/>
    </row>
    <row r="77" spans="1:4" ht="15.75" hidden="1">
      <c r="A77" s="137"/>
      <c r="B77" s="138"/>
      <c r="C77" s="139"/>
      <c r="D77" s="140"/>
    </row>
    <row r="78" spans="1:4" ht="15.75" hidden="1">
      <c r="A78" s="137"/>
      <c r="B78" s="138"/>
      <c r="C78" s="139"/>
      <c r="D78" s="140"/>
    </row>
    <row r="79" spans="1:4" ht="15.75" hidden="1">
      <c r="A79" s="137"/>
      <c r="B79" s="138"/>
      <c r="C79" s="139"/>
      <c r="D79" s="140"/>
    </row>
    <row r="80" spans="1:4" ht="15.75" hidden="1">
      <c r="A80" s="137"/>
      <c r="B80" s="138"/>
      <c r="C80" s="139"/>
      <c r="D80" s="140"/>
    </row>
    <row r="81" spans="1:4" ht="15.75" hidden="1">
      <c r="A81" s="137"/>
      <c r="B81" s="138"/>
      <c r="C81" s="139"/>
      <c r="D81" s="140"/>
    </row>
    <row r="82" spans="1:4" ht="15.75" hidden="1">
      <c r="A82" s="137"/>
      <c r="B82" s="138"/>
      <c r="C82" s="139"/>
      <c r="D82" s="140"/>
    </row>
    <row r="83" spans="1:4" ht="15.75" hidden="1">
      <c r="A83" s="137"/>
      <c r="B83" s="138"/>
      <c r="C83" s="139"/>
      <c r="D83" s="140"/>
    </row>
    <row r="84" spans="1:4" ht="15.75" hidden="1">
      <c r="A84" s="137"/>
      <c r="B84" s="138"/>
      <c r="C84" s="139"/>
      <c r="D84" s="140"/>
    </row>
    <row r="85" spans="1:4" ht="15.75" hidden="1">
      <c r="A85" s="137"/>
      <c r="B85" s="138"/>
      <c r="C85" s="139"/>
      <c r="D85" s="140"/>
    </row>
    <row r="86" spans="1:4" ht="15.75" hidden="1">
      <c r="A86" s="137"/>
      <c r="B86" s="138"/>
      <c r="C86" s="139"/>
      <c r="D86" s="140"/>
    </row>
    <row r="87" spans="1:4" ht="15.75" hidden="1">
      <c r="A87" s="137"/>
      <c r="B87" s="138"/>
      <c r="C87" s="139"/>
      <c r="D87" s="140"/>
    </row>
    <row r="88" spans="1:4" ht="15.75" hidden="1">
      <c r="A88" s="137"/>
      <c r="B88" s="138"/>
      <c r="C88" s="139"/>
      <c r="D88" s="140"/>
    </row>
    <row r="89" spans="1:4" ht="47.25">
      <c r="A89" s="152" t="s">
        <v>727</v>
      </c>
      <c r="B89" s="153">
        <f>B90+B91+B92+B93</f>
        <v>16505000</v>
      </c>
      <c r="C89" s="154"/>
      <c r="D89" s="155"/>
    </row>
    <row r="90" spans="1:4" ht="15.75">
      <c r="A90" s="156"/>
      <c r="B90" s="157">
        <v>8981000</v>
      </c>
      <c r="C90" s="148" t="s">
        <v>728</v>
      </c>
      <c r="D90" s="158" t="s">
        <v>943</v>
      </c>
    </row>
    <row r="91" spans="1:4" ht="15.75">
      <c r="A91" s="156"/>
      <c r="B91" s="157">
        <v>7524000</v>
      </c>
      <c r="C91" s="148" t="s">
        <v>728</v>
      </c>
      <c r="D91" s="158" t="s">
        <v>943</v>
      </c>
    </row>
    <row r="92" spans="1:4" ht="15.75" hidden="1">
      <c r="A92" s="156"/>
      <c r="B92" s="157"/>
      <c r="C92" s="148"/>
      <c r="D92" s="158"/>
    </row>
    <row r="93" spans="1:4" ht="15.75" hidden="1">
      <c r="A93" s="156"/>
      <c r="B93" s="157"/>
      <c r="C93" s="148"/>
      <c r="D93" s="158"/>
    </row>
    <row r="94" spans="1:4" ht="15.75" hidden="1">
      <c r="A94" s="156"/>
      <c r="B94" s="160"/>
      <c r="C94" s="148"/>
      <c r="D94" s="161"/>
    </row>
    <row r="95" spans="1:4" ht="15.75" hidden="1">
      <c r="A95" s="156"/>
      <c r="B95" s="160"/>
      <c r="C95" s="148"/>
      <c r="D95" s="161"/>
    </row>
    <row r="96" spans="1:4" ht="15.75" hidden="1">
      <c r="A96" s="156"/>
      <c r="B96" s="160"/>
      <c r="C96" s="148"/>
      <c r="D96" s="161"/>
    </row>
    <row r="97" spans="1:4" ht="15.75" hidden="1">
      <c r="A97" s="156"/>
      <c r="B97" s="160"/>
      <c r="C97" s="148"/>
      <c r="D97" s="161"/>
    </row>
    <row r="98" spans="1:4" ht="15.75" hidden="1">
      <c r="A98" s="137"/>
      <c r="B98" s="138"/>
      <c r="C98" s="148"/>
      <c r="D98" s="161"/>
    </row>
    <row r="99" spans="1:4" ht="15.75" hidden="1">
      <c r="A99" s="137"/>
      <c r="B99" s="138"/>
      <c r="C99" s="148"/>
      <c r="D99" s="161"/>
    </row>
    <row r="100" spans="1:4" ht="15.75" hidden="1">
      <c r="A100" s="137"/>
      <c r="B100" s="138"/>
      <c r="C100" s="148"/>
      <c r="D100" s="161"/>
    </row>
    <row r="101" spans="1:4" ht="15.75" hidden="1">
      <c r="A101" s="137"/>
      <c r="B101" s="138"/>
      <c r="C101" s="148"/>
      <c r="D101" s="161"/>
    </row>
    <row r="102" spans="1:4" ht="15.75" hidden="1">
      <c r="A102" s="137"/>
      <c r="B102" s="138"/>
      <c r="C102" s="148"/>
      <c r="D102" s="161"/>
    </row>
    <row r="103" spans="1:4" ht="15.75" hidden="1">
      <c r="A103" s="137"/>
      <c r="B103" s="162"/>
      <c r="C103" s="148"/>
      <c r="D103" s="161"/>
    </row>
    <row r="104" spans="1:4" ht="15.75" hidden="1">
      <c r="A104" s="137"/>
      <c r="B104" s="163"/>
      <c r="C104" s="148"/>
      <c r="D104" s="149"/>
    </row>
    <row r="105" spans="1:4" ht="15.75" hidden="1">
      <c r="A105" s="137"/>
      <c r="B105" s="163"/>
      <c r="C105" s="148"/>
      <c r="D105" s="149"/>
    </row>
    <row r="106" spans="1:4" ht="15.75" hidden="1">
      <c r="A106" s="137"/>
      <c r="B106" s="163"/>
      <c r="C106" s="148"/>
      <c r="D106" s="149"/>
    </row>
    <row r="107" spans="1:4" ht="15.75" hidden="1">
      <c r="A107" s="137"/>
      <c r="B107" s="163"/>
      <c r="C107" s="148"/>
      <c r="D107" s="149"/>
    </row>
    <row r="108" spans="1:4" ht="15.75" hidden="1">
      <c r="A108" s="137"/>
      <c r="B108" s="163"/>
      <c r="C108" s="148"/>
      <c r="D108" s="149"/>
    </row>
    <row r="109" spans="1:4" ht="15.75" hidden="1">
      <c r="A109" s="137"/>
      <c r="B109" s="163"/>
      <c r="C109" s="148"/>
      <c r="D109" s="149"/>
    </row>
    <row r="110" spans="1:4" ht="15.75" hidden="1">
      <c r="A110" s="137"/>
      <c r="B110" s="163"/>
      <c r="C110" s="148"/>
      <c r="D110" s="149"/>
    </row>
    <row r="111" spans="1:4" ht="15.75" hidden="1">
      <c r="A111" s="156" t="s">
        <v>8</v>
      </c>
      <c r="B111" s="160">
        <v>0</v>
      </c>
      <c r="C111" s="154"/>
      <c r="D111" s="155"/>
    </row>
    <row r="112" spans="1:4" ht="15.75" hidden="1">
      <c r="A112" s="137" t="s">
        <v>9</v>
      </c>
      <c r="B112" s="138"/>
      <c r="C112" s="148"/>
      <c r="D112" s="149"/>
    </row>
    <row r="113" spans="1:4" ht="15.75" hidden="1">
      <c r="A113" s="137"/>
      <c r="B113" s="138"/>
      <c r="C113" s="151"/>
      <c r="D113" s="164"/>
    </row>
    <row r="114" spans="1:4" ht="78.75" hidden="1">
      <c r="A114" s="156" t="s">
        <v>10</v>
      </c>
      <c r="B114" s="160">
        <v>0</v>
      </c>
      <c r="C114" s="154"/>
      <c r="D114" s="155"/>
    </row>
    <row r="115" spans="1:4" ht="15.75" hidden="1">
      <c r="A115" s="137"/>
      <c r="B115" s="138"/>
      <c r="C115" s="139"/>
      <c r="D115" s="165"/>
    </row>
    <row r="116" spans="1:4" ht="15.75" hidden="1">
      <c r="A116" s="137"/>
      <c r="B116" s="138"/>
      <c r="C116" s="148"/>
      <c r="D116" s="165"/>
    </row>
    <row r="117" spans="1:4" ht="15.75" hidden="1">
      <c r="A117" s="137"/>
      <c r="B117" s="138"/>
      <c r="C117" s="139"/>
      <c r="D117" s="165"/>
    </row>
    <row r="118" spans="1:4" ht="15.75" hidden="1">
      <c r="A118" s="137"/>
      <c r="B118" s="138"/>
      <c r="C118" s="148"/>
      <c r="D118" s="165"/>
    </row>
    <row r="119" spans="1:4" ht="15.75" hidden="1">
      <c r="A119" s="137"/>
      <c r="B119" s="138"/>
      <c r="C119" s="148"/>
      <c r="D119" s="165"/>
    </row>
    <row r="120" spans="1:4" ht="15.75" hidden="1">
      <c r="A120" s="137"/>
      <c r="B120" s="138"/>
      <c r="C120" s="139"/>
      <c r="D120" s="165"/>
    </row>
    <row r="121" spans="1:4" ht="15.75" hidden="1">
      <c r="A121" s="137"/>
      <c r="B121" s="138"/>
      <c r="C121" s="139"/>
      <c r="D121" s="165"/>
    </row>
    <row r="122" spans="1:4" ht="15.75" hidden="1">
      <c r="A122" s="137"/>
      <c r="B122" s="138"/>
      <c r="C122" s="139"/>
      <c r="D122" s="165"/>
    </row>
    <row r="123" spans="1:4" ht="15.75" hidden="1">
      <c r="A123" s="137"/>
      <c r="B123" s="138"/>
      <c r="C123" s="139"/>
      <c r="D123" s="165"/>
    </row>
    <row r="124" spans="1:4" ht="15.75" hidden="1">
      <c r="A124" s="137"/>
      <c r="B124" s="138"/>
      <c r="C124" s="139"/>
      <c r="D124" s="165"/>
    </row>
    <row r="125" spans="1:4" ht="63" hidden="1">
      <c r="A125" s="156" t="s">
        <v>11</v>
      </c>
      <c r="B125" s="160"/>
      <c r="C125" s="154"/>
      <c r="D125" s="155"/>
    </row>
    <row r="126" spans="1:4" ht="47.25" hidden="1">
      <c r="A126" s="137" t="s">
        <v>12</v>
      </c>
      <c r="B126" s="160">
        <v>0</v>
      </c>
      <c r="C126" s="154"/>
      <c r="D126" s="155"/>
    </row>
    <row r="127" spans="1:4" ht="15.75" hidden="1">
      <c r="A127" s="137" t="s">
        <v>27</v>
      </c>
      <c r="B127" s="138"/>
      <c r="C127" s="139"/>
      <c r="D127" s="165"/>
    </row>
    <row r="128" spans="1:4" ht="15.75" hidden="1">
      <c r="A128" s="166"/>
      <c r="B128" s="138"/>
      <c r="C128" s="148"/>
      <c r="D128" s="165"/>
    </row>
    <row r="129" spans="1:4" ht="15.75" hidden="1">
      <c r="A129" s="167"/>
      <c r="B129" s="138"/>
      <c r="C129" s="139"/>
      <c r="D129" s="165"/>
    </row>
    <row r="130" spans="1:4" ht="15.75" hidden="1">
      <c r="A130" s="137"/>
      <c r="B130" s="138"/>
      <c r="C130" s="148"/>
      <c r="D130" s="165"/>
    </row>
    <row r="131" spans="1:4" ht="15.75" hidden="1">
      <c r="A131" s="168"/>
      <c r="B131" s="138"/>
      <c r="C131" s="148"/>
      <c r="D131" s="165"/>
    </row>
    <row r="132" spans="1:4" ht="15.75" hidden="1">
      <c r="A132" s="168"/>
      <c r="B132" s="169"/>
      <c r="C132" s="170"/>
      <c r="D132" s="171"/>
    </row>
    <row r="133" spans="1:4" ht="15.75" hidden="1">
      <c r="A133" s="168"/>
      <c r="B133" s="169"/>
      <c r="C133" s="170"/>
      <c r="D133" s="171"/>
    </row>
    <row r="134" spans="1:4" ht="15.75" hidden="1">
      <c r="A134" s="168"/>
      <c r="B134" s="169"/>
      <c r="C134" s="170"/>
      <c r="D134" s="171"/>
    </row>
    <row r="135" spans="1:4" ht="15.75" hidden="1">
      <c r="A135" s="168"/>
      <c r="B135" s="169"/>
      <c r="C135" s="170"/>
      <c r="D135" s="171"/>
    </row>
    <row r="136" spans="1:4" ht="15.75" hidden="1">
      <c r="A136" s="137"/>
      <c r="B136" s="169"/>
      <c r="C136" s="172"/>
      <c r="D136" s="173"/>
    </row>
    <row r="137" spans="1:4" ht="15.75" hidden="1">
      <c r="A137" s="137"/>
      <c r="B137" s="169"/>
      <c r="C137" s="174"/>
      <c r="D137" s="173"/>
    </row>
    <row r="138" spans="1:4" ht="15.75" hidden="1">
      <c r="A138" s="137"/>
      <c r="B138" s="175"/>
      <c r="C138" s="172"/>
      <c r="D138" s="173"/>
    </row>
    <row r="139" spans="1:4" ht="15.75" hidden="1">
      <c r="A139" s="137"/>
      <c r="B139" s="138"/>
      <c r="C139" s="176"/>
      <c r="D139" s="177"/>
    </row>
    <row r="140" spans="1:4" ht="15.75" hidden="1">
      <c r="A140" s="137"/>
      <c r="B140" s="178"/>
      <c r="C140" s="179"/>
      <c r="D140" s="171"/>
    </row>
    <row r="141" spans="1:4" ht="15.75" hidden="1">
      <c r="A141" s="137"/>
      <c r="B141" s="178"/>
      <c r="C141" s="179"/>
      <c r="D141" s="171"/>
    </row>
    <row r="142" spans="1:4" ht="15.75" hidden="1">
      <c r="A142" s="137"/>
      <c r="B142" s="178"/>
      <c r="C142" s="179"/>
      <c r="D142" s="171"/>
    </row>
    <row r="143" spans="1:4" ht="15.75" hidden="1">
      <c r="A143" s="137"/>
      <c r="B143" s="178"/>
      <c r="C143" s="179"/>
      <c r="D143" s="171"/>
    </row>
    <row r="144" spans="1:4" ht="15.75" hidden="1">
      <c r="A144" s="137"/>
      <c r="B144" s="178"/>
      <c r="C144" s="179"/>
      <c r="D144" s="171"/>
    </row>
    <row r="145" spans="1:4" ht="15.75" hidden="1">
      <c r="A145" s="137"/>
      <c r="B145" s="178"/>
      <c r="C145" s="179"/>
      <c r="D145" s="171"/>
    </row>
    <row r="146" spans="1:4" ht="15.75" hidden="1">
      <c r="A146" s="137"/>
      <c r="B146" s="178"/>
      <c r="C146" s="179"/>
      <c r="D146" s="171"/>
    </row>
    <row r="147" spans="1:4" ht="15.75" hidden="1">
      <c r="A147" s="137"/>
      <c r="B147" s="178"/>
      <c r="C147" s="179"/>
      <c r="D147" s="171"/>
    </row>
    <row r="148" spans="1:4" ht="15.75" hidden="1">
      <c r="A148" s="137"/>
      <c r="B148" s="178"/>
      <c r="C148" s="179"/>
      <c r="D148" s="171"/>
    </row>
    <row r="149" spans="1:4" ht="15.75" hidden="1">
      <c r="A149" s="137"/>
      <c r="B149" s="178"/>
      <c r="C149" s="179"/>
      <c r="D149" s="171"/>
    </row>
    <row r="150" spans="1:4" ht="15.75" hidden="1">
      <c r="A150" s="137"/>
      <c r="B150" s="178"/>
      <c r="C150" s="179"/>
      <c r="D150" s="171"/>
    </row>
    <row r="151" spans="1:4" ht="15.75" hidden="1">
      <c r="A151" s="137"/>
      <c r="B151" s="178"/>
      <c r="C151" s="180"/>
      <c r="D151" s="171"/>
    </row>
    <row r="152" spans="1:4" ht="15.75" hidden="1">
      <c r="A152" s="137"/>
      <c r="B152" s="178"/>
      <c r="C152" s="180"/>
      <c r="D152" s="181"/>
    </row>
    <row r="153" spans="1:4" ht="15.75" hidden="1">
      <c r="A153" s="137"/>
      <c r="B153" s="178"/>
      <c r="C153" s="180"/>
      <c r="D153" s="181"/>
    </row>
    <row r="154" spans="1:4" ht="15.75" hidden="1">
      <c r="A154" s="137"/>
      <c r="B154" s="178"/>
      <c r="C154" s="180"/>
      <c r="D154" s="181"/>
    </row>
    <row r="155" spans="1:4" ht="15.75" hidden="1">
      <c r="A155" s="137"/>
      <c r="B155" s="178"/>
      <c r="C155" s="180"/>
      <c r="D155" s="181"/>
    </row>
    <row r="156" spans="1:4" ht="15.75" hidden="1">
      <c r="A156" s="137"/>
      <c r="B156" s="178"/>
      <c r="C156" s="180"/>
      <c r="D156" s="181"/>
    </row>
    <row r="157" spans="1:4" ht="15.75" hidden="1">
      <c r="A157" s="137"/>
      <c r="B157" s="178"/>
      <c r="C157" s="180"/>
      <c r="D157" s="181"/>
    </row>
    <row r="158" spans="1:4" ht="15.75" hidden="1">
      <c r="A158" s="137"/>
      <c r="B158" s="178"/>
      <c r="C158" s="180"/>
      <c r="D158" s="181"/>
    </row>
    <row r="159" spans="1:4" ht="15.75" hidden="1">
      <c r="A159" s="182"/>
      <c r="B159" s="175"/>
      <c r="C159" s="183"/>
      <c r="D159" s="184"/>
    </row>
    <row r="160" spans="1:4" ht="15.75" hidden="1">
      <c r="A160" s="185"/>
      <c r="B160" s="186"/>
      <c r="C160" s="180"/>
      <c r="D160" s="171"/>
    </row>
    <row r="161" spans="1:4" ht="15.75" hidden="1">
      <c r="A161" s="185"/>
      <c r="B161" s="186"/>
      <c r="C161" s="180"/>
      <c r="D161" s="171"/>
    </row>
    <row r="162" spans="1:4" ht="15.75" hidden="1">
      <c r="A162" s="185"/>
      <c r="B162" s="186"/>
      <c r="C162" s="180"/>
      <c r="D162" s="171"/>
    </row>
    <row r="163" spans="1:4" ht="15.75" hidden="1">
      <c r="A163" s="185"/>
      <c r="B163" s="186"/>
      <c r="C163" s="180"/>
      <c r="D163" s="171"/>
    </row>
    <row r="164" spans="1:4" ht="15.75" hidden="1">
      <c r="A164" s="185"/>
      <c r="B164" s="186"/>
      <c r="C164" s="180"/>
      <c r="D164" s="171"/>
    </row>
    <row r="165" spans="1:4" ht="15.75" hidden="1">
      <c r="A165" s="185"/>
      <c r="B165" s="186"/>
      <c r="C165" s="180"/>
      <c r="D165" s="187"/>
    </row>
    <row r="166" spans="1:4" ht="15.75" hidden="1">
      <c r="A166" s="185"/>
      <c r="B166" s="186"/>
      <c r="C166" s="180"/>
      <c r="D166" s="187"/>
    </row>
    <row r="167" spans="1:4" ht="15.75" hidden="1">
      <c r="A167" s="185"/>
      <c r="B167" s="186"/>
      <c r="C167" s="180"/>
      <c r="D167" s="188"/>
    </row>
    <row r="168" spans="1:4" ht="15.75" hidden="1">
      <c r="A168" s="185"/>
      <c r="B168" s="186"/>
      <c r="C168" s="180"/>
      <c r="D168" s="171"/>
    </row>
    <row r="169" spans="1:4" ht="15.75">
      <c r="A169" s="185"/>
      <c r="B169" s="186"/>
      <c r="C169" s="180"/>
      <c r="D169" s="171"/>
    </row>
    <row r="170" spans="1:4" ht="15.75">
      <c r="A170" s="189" t="s">
        <v>13</v>
      </c>
      <c r="B170" s="190">
        <f>B171+B172+B173</f>
        <v>52360</v>
      </c>
      <c r="C170" s="191"/>
      <c r="D170" s="192"/>
    </row>
    <row r="171" spans="1:4" ht="15.75">
      <c r="A171" s="137"/>
      <c r="B171" s="138">
        <v>52360</v>
      </c>
      <c r="C171" s="139" t="s">
        <v>961</v>
      </c>
      <c r="D171" s="140" t="s">
        <v>962</v>
      </c>
    </row>
    <row r="172" spans="1:4" ht="15.75">
      <c r="A172" s="193"/>
      <c r="B172" s="138"/>
      <c r="C172" s="139"/>
      <c r="D172" s="140"/>
    </row>
    <row r="173" spans="1:4" ht="15.75">
      <c r="A173" s="194"/>
      <c r="B173" s="142"/>
      <c r="C173" s="143"/>
      <c r="D173" s="144"/>
    </row>
    <row r="174" spans="1:4" ht="15.75">
      <c r="A174" s="194"/>
      <c r="B174" s="142"/>
      <c r="C174" s="143"/>
      <c r="D174" s="144"/>
    </row>
    <row r="175" spans="1:4" ht="15.75">
      <c r="A175" s="194"/>
      <c r="B175" s="142"/>
      <c r="C175" s="143"/>
      <c r="D175" s="144"/>
    </row>
    <row r="176" spans="1:4" ht="16.5" thickBot="1">
      <c r="A176" s="195"/>
      <c r="B176" s="196"/>
      <c r="C176" s="197"/>
      <c r="D176" s="198"/>
    </row>
    <row r="177" spans="1:4" ht="16.5" thickBot="1">
      <c r="A177" s="199" t="s">
        <v>14</v>
      </c>
      <c r="B177" s="200">
        <f>B17+B11+B89+B170</f>
        <v>16573020.83</v>
      </c>
      <c r="C177" s="131"/>
      <c r="D177" s="132"/>
    </row>
    <row r="178" spans="1:4" ht="15.75">
      <c r="A178" s="201"/>
      <c r="B178" s="201"/>
      <c r="C178" s="201"/>
      <c r="D178" s="201"/>
    </row>
  </sheetData>
  <mergeCells count="2">
    <mergeCell ref="A6:D6"/>
    <mergeCell ref="A7:D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workbookViewId="0">
      <selection activeCell="E10" sqref="E10"/>
    </sheetView>
  </sheetViews>
  <sheetFormatPr defaultRowHeight="12.75"/>
  <cols>
    <col min="1" max="1" width="26.5703125" customWidth="1"/>
    <col min="2" max="2" width="14.7109375" customWidth="1"/>
    <col min="3" max="3" width="19.140625" customWidth="1"/>
    <col min="4" max="4" width="35.85546875" customWidth="1"/>
  </cols>
  <sheetData>
    <row r="1" spans="1:4" ht="15.75">
      <c r="A1" s="124"/>
      <c r="B1" s="124"/>
      <c r="C1" s="125"/>
      <c r="D1" s="124"/>
    </row>
    <row r="2" spans="1:4" ht="15.75">
      <c r="A2" s="126" t="s">
        <v>715</v>
      </c>
      <c r="B2" s="127"/>
      <c r="C2" s="127"/>
      <c r="D2" s="127"/>
    </row>
    <row r="3" spans="1:4" ht="15.75">
      <c r="A3" s="126"/>
      <c r="B3" s="127"/>
      <c r="C3" s="127"/>
      <c r="D3" s="127"/>
    </row>
    <row r="4" spans="1:4" ht="15.75">
      <c r="A4" s="126"/>
      <c r="B4" s="127"/>
      <c r="C4" s="127"/>
      <c r="D4" s="127"/>
    </row>
    <row r="5" spans="1:4" ht="15.75">
      <c r="A5" s="124"/>
      <c r="B5" s="124"/>
      <c r="C5" s="124"/>
      <c r="D5" s="124"/>
    </row>
    <row r="6" spans="1:4" ht="15.75">
      <c r="A6" s="259" t="s">
        <v>716</v>
      </c>
      <c r="B6" s="259"/>
      <c r="C6" s="259"/>
      <c r="D6" s="259"/>
    </row>
    <row r="7" spans="1:4" ht="15.75">
      <c r="A7" s="259" t="s">
        <v>944</v>
      </c>
      <c r="B7" s="259"/>
      <c r="C7" s="259"/>
      <c r="D7" s="259"/>
    </row>
    <row r="8" spans="1:4" ht="15.75">
      <c r="A8" s="228"/>
      <c r="B8" s="228"/>
      <c r="C8" s="228"/>
      <c r="D8" s="228"/>
    </row>
    <row r="9" spans="1:4" ht="16.5" thickBot="1">
      <c r="A9" s="228"/>
      <c r="B9" s="228"/>
      <c r="C9" s="228"/>
      <c r="D9" s="228"/>
    </row>
    <row r="10" spans="1:4" ht="32.25" thickBot="1">
      <c r="A10" s="129" t="s">
        <v>1</v>
      </c>
      <c r="B10" s="130" t="s">
        <v>718</v>
      </c>
      <c r="C10" s="131" t="s">
        <v>2</v>
      </c>
      <c r="D10" s="132" t="s">
        <v>719</v>
      </c>
    </row>
    <row r="11" spans="1:4" ht="31.5">
      <c r="A11" s="133" t="s">
        <v>720</v>
      </c>
      <c r="B11" s="134">
        <f>B12+B13+B14</f>
        <v>0</v>
      </c>
      <c r="C11" s="135"/>
      <c r="D11" s="136"/>
    </row>
    <row r="12" spans="1:4" ht="15.75">
      <c r="A12" s="137"/>
      <c r="B12" s="138"/>
      <c r="C12" s="139" t="s">
        <v>721</v>
      </c>
      <c r="D12" s="140" t="s">
        <v>469</v>
      </c>
    </row>
    <row r="13" spans="1:4" ht="15.75">
      <c r="A13" s="137"/>
      <c r="B13" s="138"/>
      <c r="C13" s="139" t="s">
        <v>722</v>
      </c>
      <c r="D13" s="140" t="s">
        <v>723</v>
      </c>
    </row>
    <row r="14" spans="1:4" ht="15.75">
      <c r="A14" s="137" t="s">
        <v>919</v>
      </c>
      <c r="B14" s="138"/>
      <c r="C14" s="139"/>
      <c r="D14" s="140"/>
    </row>
    <row r="15" spans="1:4" ht="15.75">
      <c r="A15" s="137"/>
      <c r="B15" s="138"/>
      <c r="C15" s="139"/>
      <c r="D15" s="140"/>
    </row>
    <row r="16" spans="1:4" ht="16.5" thickBot="1">
      <c r="A16" s="141"/>
      <c r="B16" s="142"/>
      <c r="C16" s="143"/>
      <c r="D16" s="144"/>
    </row>
    <row r="17" spans="1:4" ht="15.75">
      <c r="A17" s="202" t="s">
        <v>6</v>
      </c>
      <c r="B17" s="134">
        <f>B18+B19+B20+B21+B22+B23+B24+B25</f>
        <v>0</v>
      </c>
      <c r="C17" s="135"/>
      <c r="D17" s="146"/>
    </row>
    <row r="18" spans="1:4" ht="15.75">
      <c r="A18" s="203" t="s">
        <v>21</v>
      </c>
      <c r="B18" s="138"/>
      <c r="C18" s="139"/>
      <c r="D18" s="149"/>
    </row>
    <row r="19" spans="1:4" ht="15.75" hidden="1">
      <c r="A19" s="137"/>
      <c r="B19" s="138"/>
      <c r="C19" s="139"/>
      <c r="D19" s="149"/>
    </row>
    <row r="20" spans="1:4" ht="15.75" hidden="1">
      <c r="A20" s="137"/>
      <c r="B20" s="150"/>
      <c r="C20" s="148"/>
      <c r="D20" s="149"/>
    </row>
    <row r="21" spans="1:4" ht="15.75" hidden="1">
      <c r="A21" s="137"/>
      <c r="B21" s="138"/>
      <c r="C21" s="148"/>
      <c r="D21" s="149"/>
    </row>
    <row r="22" spans="1:4" ht="15.75" hidden="1">
      <c r="A22" s="137"/>
      <c r="B22" s="138"/>
      <c r="C22" s="148"/>
      <c r="D22" s="149"/>
    </row>
    <row r="23" spans="1:4" ht="15.75" hidden="1">
      <c r="A23" s="137"/>
      <c r="B23" s="138"/>
      <c r="C23" s="148"/>
      <c r="D23" s="149"/>
    </row>
    <row r="24" spans="1:4" ht="15.75" hidden="1">
      <c r="A24" s="137"/>
      <c r="B24" s="138"/>
      <c r="C24" s="148"/>
      <c r="D24" s="149"/>
    </row>
    <row r="25" spans="1:4" ht="15.75" hidden="1">
      <c r="A25" s="137"/>
      <c r="B25" s="138"/>
      <c r="C25" s="139"/>
      <c r="D25" s="149"/>
    </row>
    <row r="26" spans="1:4" ht="15.75" hidden="1">
      <c r="A26" s="137"/>
      <c r="B26" s="138"/>
      <c r="C26" s="139"/>
      <c r="D26" s="149"/>
    </row>
    <row r="27" spans="1:4" ht="15.75" hidden="1">
      <c r="A27" s="137"/>
      <c r="B27" s="138"/>
      <c r="C27" s="139"/>
      <c r="D27" s="149"/>
    </row>
    <row r="28" spans="1:4" ht="15.75" hidden="1">
      <c r="A28" s="137"/>
      <c r="B28" s="138"/>
      <c r="C28" s="139"/>
      <c r="D28" s="149"/>
    </row>
    <row r="29" spans="1:4" ht="15.75" hidden="1">
      <c r="A29" s="137"/>
      <c r="B29" s="138"/>
      <c r="C29" s="139"/>
      <c r="D29" s="149"/>
    </row>
    <row r="30" spans="1:4" ht="15.75" hidden="1">
      <c r="A30" s="137"/>
      <c r="B30" s="138"/>
      <c r="C30" s="139"/>
      <c r="D30" s="149"/>
    </row>
    <row r="31" spans="1:4" ht="15.75" hidden="1">
      <c r="A31" s="137"/>
      <c r="B31" s="138"/>
      <c r="C31" s="139"/>
      <c r="D31" s="149"/>
    </row>
    <row r="32" spans="1:4" ht="15.75" hidden="1">
      <c r="A32" s="137"/>
      <c r="B32" s="138"/>
      <c r="C32" s="139"/>
      <c r="D32" s="149"/>
    </row>
    <row r="33" spans="1:4" ht="15.75" hidden="1">
      <c r="A33" s="137"/>
      <c r="B33" s="138"/>
      <c r="C33" s="139"/>
      <c r="D33" s="149"/>
    </row>
    <row r="34" spans="1:4" ht="15.75" hidden="1">
      <c r="A34" s="137"/>
      <c r="B34" s="138"/>
      <c r="C34" s="139"/>
      <c r="D34" s="140"/>
    </row>
    <row r="35" spans="1:4" ht="15.75" hidden="1">
      <c r="A35" s="137"/>
      <c r="B35" s="138"/>
      <c r="C35" s="139"/>
      <c r="D35" s="140"/>
    </row>
    <row r="36" spans="1:4" ht="15.75" hidden="1">
      <c r="A36" s="137"/>
      <c r="B36" s="138"/>
      <c r="C36" s="139"/>
      <c r="D36" s="140"/>
    </row>
    <row r="37" spans="1:4" ht="15.75" hidden="1">
      <c r="A37" s="137"/>
      <c r="B37" s="138"/>
      <c r="C37" s="139"/>
      <c r="D37" s="140"/>
    </row>
    <row r="38" spans="1:4" ht="15.75" hidden="1">
      <c r="A38" s="137"/>
      <c r="B38" s="138"/>
      <c r="C38" s="139"/>
      <c r="D38" s="140"/>
    </row>
    <row r="39" spans="1:4" ht="15.75" hidden="1">
      <c r="A39" s="137"/>
      <c r="B39" s="138"/>
      <c r="C39" s="139"/>
      <c r="D39" s="140"/>
    </row>
    <row r="40" spans="1:4" ht="15.75" hidden="1">
      <c r="A40" s="137"/>
      <c r="B40" s="138"/>
      <c r="C40" s="139"/>
      <c r="D40" s="140"/>
    </row>
    <row r="41" spans="1:4" ht="15.75" hidden="1">
      <c r="A41" s="137"/>
      <c r="B41" s="138"/>
      <c r="C41" s="139"/>
      <c r="D41" s="140"/>
    </row>
    <row r="42" spans="1:4" ht="15.75" hidden="1">
      <c r="A42" s="137"/>
      <c r="B42" s="138"/>
      <c r="C42" s="139"/>
      <c r="D42" s="140"/>
    </row>
    <row r="43" spans="1:4" ht="15.75" hidden="1">
      <c r="A43" s="137"/>
      <c r="B43" s="138"/>
      <c r="C43" s="139"/>
      <c r="D43" s="140"/>
    </row>
    <row r="44" spans="1:4" ht="15.75" hidden="1">
      <c r="A44" s="137"/>
      <c r="B44" s="138"/>
      <c r="C44" s="139"/>
      <c r="D44" s="140"/>
    </row>
    <row r="45" spans="1:4" ht="15.75" hidden="1">
      <c r="A45" s="137"/>
      <c r="B45" s="138"/>
      <c r="C45" s="139"/>
      <c r="D45" s="140"/>
    </row>
    <row r="46" spans="1:4" ht="15.75" hidden="1">
      <c r="A46" s="137"/>
      <c r="B46" s="138"/>
      <c r="C46" s="139"/>
      <c r="D46" s="140"/>
    </row>
    <row r="47" spans="1:4" ht="15.75" hidden="1">
      <c r="A47" s="137"/>
      <c r="B47" s="138"/>
      <c r="C47" s="139"/>
      <c r="D47" s="140"/>
    </row>
    <row r="48" spans="1:4" ht="15.75" hidden="1">
      <c r="A48" s="137"/>
      <c r="B48" s="138"/>
      <c r="C48" s="139"/>
      <c r="D48" s="140"/>
    </row>
    <row r="49" spans="1:4" ht="15.75" hidden="1">
      <c r="A49" s="137"/>
      <c r="B49" s="138"/>
      <c r="C49" s="139"/>
      <c r="D49" s="140"/>
    </row>
    <row r="50" spans="1:4" ht="15.75" hidden="1">
      <c r="A50" s="137"/>
      <c r="B50" s="138"/>
      <c r="C50" s="139"/>
      <c r="D50" s="140"/>
    </row>
    <row r="51" spans="1:4" ht="15.75" hidden="1">
      <c r="A51" s="137"/>
      <c r="B51" s="138"/>
      <c r="C51" s="139"/>
      <c r="D51" s="140"/>
    </row>
    <row r="52" spans="1:4" ht="15.75" hidden="1">
      <c r="A52" s="137"/>
      <c r="B52" s="138"/>
      <c r="C52" s="139"/>
      <c r="D52" s="140"/>
    </row>
    <row r="53" spans="1:4" ht="15.75" hidden="1">
      <c r="A53" s="137"/>
      <c r="B53" s="138"/>
      <c r="C53" s="139"/>
      <c r="D53" s="140"/>
    </row>
    <row r="54" spans="1:4" ht="15.75" hidden="1">
      <c r="A54" s="137"/>
      <c r="B54" s="138"/>
      <c r="C54" s="139"/>
      <c r="D54" s="140"/>
    </row>
    <row r="55" spans="1:4" ht="15.75" hidden="1">
      <c r="A55" s="137"/>
      <c r="B55" s="138"/>
      <c r="C55" s="139"/>
      <c r="D55" s="140"/>
    </row>
    <row r="56" spans="1:4" ht="15.75" hidden="1">
      <c r="A56" s="137"/>
      <c r="B56" s="138"/>
      <c r="C56" s="139"/>
      <c r="D56" s="140"/>
    </row>
    <row r="57" spans="1:4" ht="15.75" hidden="1">
      <c r="A57" s="137"/>
      <c r="B57" s="138"/>
      <c r="C57" s="139"/>
      <c r="D57" s="140"/>
    </row>
    <row r="58" spans="1:4" ht="15.75" hidden="1">
      <c r="A58" s="137"/>
      <c r="B58" s="138"/>
      <c r="C58" s="139"/>
      <c r="D58" s="140"/>
    </row>
    <row r="59" spans="1:4" ht="15.75" hidden="1">
      <c r="A59" s="137"/>
      <c r="B59" s="138"/>
      <c r="C59" s="139"/>
      <c r="D59" s="140"/>
    </row>
    <row r="60" spans="1:4" ht="15.75" hidden="1">
      <c r="A60" s="137"/>
      <c r="B60" s="138"/>
      <c r="C60" s="139"/>
      <c r="D60" s="140"/>
    </row>
    <row r="61" spans="1:4" ht="15.75" hidden="1">
      <c r="A61" s="137"/>
      <c r="B61" s="138"/>
      <c r="C61" s="151"/>
      <c r="D61" s="140"/>
    </row>
    <row r="62" spans="1:4" ht="15.75" hidden="1">
      <c r="A62" s="137"/>
      <c r="B62" s="138"/>
      <c r="C62" s="139"/>
      <c r="D62" s="140"/>
    </row>
    <row r="63" spans="1:4" ht="15.75" hidden="1">
      <c r="A63" s="137"/>
      <c r="B63" s="138"/>
      <c r="C63" s="139"/>
      <c r="D63" s="140"/>
    </row>
    <row r="64" spans="1:4" ht="15.75" hidden="1">
      <c r="A64" s="137"/>
      <c r="B64" s="138"/>
      <c r="C64" s="139"/>
      <c r="D64" s="140"/>
    </row>
    <row r="65" spans="1:4" ht="15.75" hidden="1">
      <c r="A65" s="137"/>
      <c r="B65" s="138"/>
      <c r="C65" s="139"/>
      <c r="D65" s="140"/>
    </row>
    <row r="66" spans="1:4" ht="15.75" hidden="1">
      <c r="A66" s="137"/>
      <c r="B66" s="138"/>
      <c r="C66" s="139"/>
      <c r="D66" s="140"/>
    </row>
    <row r="67" spans="1:4" ht="15.75" hidden="1">
      <c r="A67" s="137"/>
      <c r="B67" s="138"/>
      <c r="C67" s="139"/>
      <c r="D67" s="140"/>
    </row>
    <row r="68" spans="1:4" ht="15.75" hidden="1">
      <c r="A68" s="137"/>
      <c r="B68" s="138"/>
      <c r="C68" s="139"/>
      <c r="D68" s="140"/>
    </row>
    <row r="69" spans="1:4" ht="15.75" hidden="1">
      <c r="A69" s="137"/>
      <c r="B69" s="138"/>
      <c r="C69" s="139"/>
      <c r="D69" s="140"/>
    </row>
    <row r="70" spans="1:4" ht="15.75" hidden="1">
      <c r="A70" s="137"/>
      <c r="B70" s="138"/>
      <c r="C70" s="139"/>
      <c r="D70" s="140"/>
    </row>
    <row r="71" spans="1:4" ht="15.75" hidden="1">
      <c r="A71" s="137"/>
      <c r="B71" s="138"/>
      <c r="C71" s="139"/>
      <c r="D71" s="140"/>
    </row>
    <row r="72" spans="1:4" ht="15.75" hidden="1">
      <c r="A72" s="137"/>
      <c r="B72" s="138"/>
      <c r="C72" s="139"/>
      <c r="D72" s="140"/>
    </row>
    <row r="73" spans="1:4" ht="15.75" hidden="1">
      <c r="A73" s="137"/>
      <c r="B73" s="138"/>
      <c r="C73" s="139"/>
      <c r="D73" s="140"/>
    </row>
    <row r="74" spans="1:4" ht="15.75" hidden="1">
      <c r="A74" s="137"/>
      <c r="B74" s="138"/>
      <c r="C74" s="139"/>
      <c r="D74" s="140"/>
    </row>
    <row r="75" spans="1:4" ht="15.75" hidden="1">
      <c r="A75" s="137"/>
      <c r="B75" s="138"/>
      <c r="C75" s="139"/>
      <c r="D75" s="140"/>
    </row>
    <row r="76" spans="1:4" ht="15.75" hidden="1">
      <c r="A76" s="137"/>
      <c r="B76" s="138"/>
      <c r="C76" s="139"/>
      <c r="D76" s="140"/>
    </row>
    <row r="77" spans="1:4" ht="15.75" hidden="1">
      <c r="A77" s="137"/>
      <c r="B77" s="138"/>
      <c r="C77" s="139"/>
      <c r="D77" s="140"/>
    </row>
    <row r="78" spans="1:4" ht="15.75" hidden="1">
      <c r="A78" s="137"/>
      <c r="B78" s="138"/>
      <c r="C78" s="139"/>
      <c r="D78" s="140"/>
    </row>
    <row r="79" spans="1:4" ht="15.75" hidden="1">
      <c r="A79" s="137"/>
      <c r="B79" s="138"/>
      <c r="C79" s="139"/>
      <c r="D79" s="140"/>
    </row>
    <row r="80" spans="1:4" ht="15.75" hidden="1">
      <c r="A80" s="137"/>
      <c r="B80" s="138"/>
      <c r="C80" s="139"/>
      <c r="D80" s="140"/>
    </row>
    <row r="81" spans="1:4" ht="15.75" hidden="1">
      <c r="A81" s="137"/>
      <c r="B81" s="138"/>
      <c r="C81" s="139"/>
      <c r="D81" s="140"/>
    </row>
    <row r="82" spans="1:4" ht="15.75" hidden="1">
      <c r="A82" s="137"/>
      <c r="B82" s="138"/>
      <c r="C82" s="139"/>
      <c r="D82" s="140"/>
    </row>
    <row r="83" spans="1:4" ht="15.75" hidden="1">
      <c r="A83" s="137"/>
      <c r="B83" s="138"/>
      <c r="C83" s="139"/>
      <c r="D83" s="140"/>
    </row>
    <row r="84" spans="1:4" ht="15.75" hidden="1">
      <c r="A84" s="137"/>
      <c r="B84" s="138"/>
      <c r="C84" s="139"/>
      <c r="D84" s="140"/>
    </row>
    <row r="85" spans="1:4" ht="15.75" hidden="1">
      <c r="A85" s="137"/>
      <c r="B85" s="138"/>
      <c r="C85" s="139"/>
      <c r="D85" s="140"/>
    </row>
    <row r="86" spans="1:4" ht="15.75" hidden="1">
      <c r="A86" s="137"/>
      <c r="B86" s="138"/>
      <c r="C86" s="139"/>
      <c r="D86" s="140"/>
    </row>
    <row r="87" spans="1:4" ht="15.75" hidden="1">
      <c r="A87" s="137"/>
      <c r="B87" s="138"/>
      <c r="C87" s="139"/>
      <c r="D87" s="140"/>
    </row>
    <row r="88" spans="1:4" ht="15.75">
      <c r="A88" s="137"/>
      <c r="B88" s="138"/>
      <c r="C88" s="139"/>
      <c r="D88" s="140"/>
    </row>
    <row r="89" spans="1:4" ht="31.5">
      <c r="A89" s="152" t="s">
        <v>727</v>
      </c>
      <c r="B89" s="153">
        <f>B90+B91+B92+B93</f>
        <v>16639000</v>
      </c>
      <c r="C89" s="154"/>
      <c r="D89" s="155"/>
    </row>
    <row r="90" spans="1:4" ht="15.75">
      <c r="A90" s="156"/>
      <c r="B90" s="157">
        <v>7658000</v>
      </c>
      <c r="C90" s="148" t="s">
        <v>728</v>
      </c>
      <c r="D90" s="158" t="s">
        <v>943</v>
      </c>
    </row>
    <row r="91" spans="1:4" ht="15.75">
      <c r="A91" s="156"/>
      <c r="B91" s="157">
        <v>8981000</v>
      </c>
      <c r="C91" s="148" t="s">
        <v>728</v>
      </c>
      <c r="D91" s="158" t="s">
        <v>943</v>
      </c>
    </row>
    <row r="92" spans="1:4" ht="15.75" hidden="1">
      <c r="A92" s="156"/>
      <c r="B92" s="157"/>
      <c r="C92" s="148"/>
      <c r="D92" s="158"/>
    </row>
    <row r="93" spans="1:4" ht="15.75" hidden="1">
      <c r="A93" s="156"/>
      <c r="B93" s="157"/>
      <c r="C93" s="148"/>
      <c r="D93" s="158"/>
    </row>
    <row r="94" spans="1:4" ht="15.75" hidden="1">
      <c r="A94" s="156"/>
      <c r="B94" s="160"/>
      <c r="C94" s="148"/>
      <c r="D94" s="161"/>
    </row>
    <row r="95" spans="1:4" ht="15.75" hidden="1">
      <c r="A95" s="156"/>
      <c r="B95" s="160"/>
      <c r="C95" s="148"/>
      <c r="D95" s="161"/>
    </row>
    <row r="96" spans="1:4" ht="15.75" hidden="1">
      <c r="A96" s="156"/>
      <c r="B96" s="160"/>
      <c r="C96" s="148"/>
      <c r="D96" s="161"/>
    </row>
    <row r="97" spans="1:4" ht="15.75" hidden="1">
      <c r="A97" s="156"/>
      <c r="B97" s="160"/>
      <c r="C97" s="148"/>
      <c r="D97" s="161"/>
    </row>
    <row r="98" spans="1:4" ht="15.75" hidden="1">
      <c r="A98" s="137"/>
      <c r="B98" s="138"/>
      <c r="C98" s="148"/>
      <c r="D98" s="161"/>
    </row>
    <row r="99" spans="1:4" ht="15.75" hidden="1">
      <c r="A99" s="137"/>
      <c r="B99" s="138"/>
      <c r="C99" s="148"/>
      <c r="D99" s="161"/>
    </row>
    <row r="100" spans="1:4" ht="15.75" hidden="1">
      <c r="A100" s="137"/>
      <c r="B100" s="138"/>
      <c r="C100" s="148"/>
      <c r="D100" s="161"/>
    </row>
    <row r="101" spans="1:4" ht="15.75" hidden="1">
      <c r="A101" s="137"/>
      <c r="B101" s="138"/>
      <c r="C101" s="148"/>
      <c r="D101" s="161"/>
    </row>
    <row r="102" spans="1:4" ht="15.75" hidden="1">
      <c r="A102" s="137"/>
      <c r="B102" s="138"/>
      <c r="C102" s="148"/>
      <c r="D102" s="161"/>
    </row>
    <row r="103" spans="1:4" ht="15.75" hidden="1">
      <c r="A103" s="137"/>
      <c r="B103" s="162"/>
      <c r="C103" s="148"/>
      <c r="D103" s="161"/>
    </row>
    <row r="104" spans="1:4" ht="15.75" hidden="1">
      <c r="A104" s="137"/>
      <c r="B104" s="163"/>
      <c r="C104" s="148"/>
      <c r="D104" s="149"/>
    </row>
    <row r="105" spans="1:4" ht="15.75" hidden="1">
      <c r="A105" s="137"/>
      <c r="B105" s="163"/>
      <c r="C105" s="148"/>
      <c r="D105" s="149"/>
    </row>
    <row r="106" spans="1:4" ht="15.75" hidden="1">
      <c r="A106" s="137"/>
      <c r="B106" s="163"/>
      <c r="C106" s="148"/>
      <c r="D106" s="149"/>
    </row>
    <row r="107" spans="1:4" ht="15.75" hidden="1">
      <c r="A107" s="137"/>
      <c r="B107" s="163"/>
      <c r="C107" s="148"/>
      <c r="D107" s="149"/>
    </row>
    <row r="108" spans="1:4" ht="15.75" hidden="1">
      <c r="A108" s="137"/>
      <c r="B108" s="163"/>
      <c r="C108" s="148"/>
      <c r="D108" s="149"/>
    </row>
    <row r="109" spans="1:4" ht="15.75" hidden="1">
      <c r="A109" s="137"/>
      <c r="B109" s="163"/>
      <c r="C109" s="148"/>
      <c r="D109" s="149"/>
    </row>
    <row r="110" spans="1:4" ht="15.75" hidden="1">
      <c r="A110" s="137"/>
      <c r="B110" s="163"/>
      <c r="C110" s="148"/>
      <c r="D110" s="149"/>
    </row>
    <row r="111" spans="1:4" ht="15.75" hidden="1">
      <c r="A111" s="156" t="s">
        <v>8</v>
      </c>
      <c r="B111" s="160">
        <v>0</v>
      </c>
      <c r="C111" s="154"/>
      <c r="D111" s="155"/>
    </row>
    <row r="112" spans="1:4" ht="15.75" hidden="1">
      <c r="A112" s="137" t="s">
        <v>9</v>
      </c>
      <c r="B112" s="138"/>
      <c r="C112" s="148"/>
      <c r="D112" s="149"/>
    </row>
    <row r="113" spans="1:4" ht="15.75" hidden="1">
      <c r="A113" s="137"/>
      <c r="B113" s="138"/>
      <c r="C113" s="151"/>
      <c r="D113" s="164"/>
    </row>
    <row r="114" spans="1:4" ht="63" hidden="1">
      <c r="A114" s="156" t="s">
        <v>10</v>
      </c>
      <c r="B114" s="160">
        <v>0</v>
      </c>
      <c r="C114" s="154"/>
      <c r="D114" s="155"/>
    </row>
    <row r="115" spans="1:4" ht="15.75" hidden="1">
      <c r="A115" s="137"/>
      <c r="B115" s="138"/>
      <c r="C115" s="139"/>
      <c r="D115" s="165"/>
    </row>
    <row r="116" spans="1:4" ht="15.75" hidden="1">
      <c r="A116" s="137"/>
      <c r="B116" s="138"/>
      <c r="C116" s="148"/>
      <c r="D116" s="165"/>
    </row>
    <row r="117" spans="1:4" ht="15.75" hidden="1">
      <c r="A117" s="137"/>
      <c r="B117" s="138"/>
      <c r="C117" s="139"/>
      <c r="D117" s="165"/>
    </row>
    <row r="118" spans="1:4" ht="15.75" hidden="1">
      <c r="A118" s="137"/>
      <c r="B118" s="138"/>
      <c r="C118" s="148"/>
      <c r="D118" s="165"/>
    </row>
    <row r="119" spans="1:4" ht="15.75" hidden="1">
      <c r="A119" s="137"/>
      <c r="B119" s="138"/>
      <c r="C119" s="148"/>
      <c r="D119" s="165"/>
    </row>
    <row r="120" spans="1:4" ht="15.75" hidden="1">
      <c r="A120" s="137"/>
      <c r="B120" s="138"/>
      <c r="C120" s="139"/>
      <c r="D120" s="165"/>
    </row>
    <row r="121" spans="1:4" ht="15.75" hidden="1">
      <c r="A121" s="137"/>
      <c r="B121" s="138"/>
      <c r="C121" s="139"/>
      <c r="D121" s="165"/>
    </row>
    <row r="122" spans="1:4" ht="15.75" hidden="1">
      <c r="A122" s="137"/>
      <c r="B122" s="138"/>
      <c r="C122" s="139"/>
      <c r="D122" s="165"/>
    </row>
    <row r="123" spans="1:4" ht="15.75" hidden="1">
      <c r="A123" s="137"/>
      <c r="B123" s="138"/>
      <c r="C123" s="139"/>
      <c r="D123" s="165"/>
    </row>
    <row r="124" spans="1:4" ht="15.75" hidden="1">
      <c r="A124" s="137"/>
      <c r="B124" s="138"/>
      <c r="C124" s="139"/>
      <c r="D124" s="165"/>
    </row>
    <row r="125" spans="1:4" ht="47.25" hidden="1">
      <c r="A125" s="156" t="s">
        <v>11</v>
      </c>
      <c r="B125" s="160"/>
      <c r="C125" s="154"/>
      <c r="D125" s="155"/>
    </row>
    <row r="126" spans="1:4" ht="47.25" hidden="1">
      <c r="A126" s="137" t="s">
        <v>12</v>
      </c>
      <c r="B126" s="160">
        <v>0</v>
      </c>
      <c r="C126" s="154"/>
      <c r="D126" s="155"/>
    </row>
    <row r="127" spans="1:4" ht="15.75" hidden="1">
      <c r="A127" s="137" t="s">
        <v>27</v>
      </c>
      <c r="B127" s="138"/>
      <c r="C127" s="139"/>
      <c r="D127" s="165"/>
    </row>
    <row r="128" spans="1:4" ht="15.75" hidden="1">
      <c r="A128" s="166"/>
      <c r="B128" s="138"/>
      <c r="C128" s="148"/>
      <c r="D128" s="165"/>
    </row>
    <row r="129" spans="1:4" ht="15.75" hidden="1">
      <c r="A129" s="167"/>
      <c r="B129" s="138"/>
      <c r="C129" s="139"/>
      <c r="D129" s="165"/>
    </row>
    <row r="130" spans="1:4" ht="15.75" hidden="1">
      <c r="A130" s="137"/>
      <c r="B130" s="138"/>
      <c r="C130" s="148"/>
      <c r="D130" s="165"/>
    </row>
    <row r="131" spans="1:4" ht="15.75" hidden="1">
      <c r="A131" s="168"/>
      <c r="B131" s="138"/>
      <c r="C131" s="148"/>
      <c r="D131" s="165"/>
    </row>
    <row r="132" spans="1:4" ht="15.75" hidden="1">
      <c r="A132" s="168"/>
      <c r="B132" s="169"/>
      <c r="C132" s="170"/>
      <c r="D132" s="171"/>
    </row>
    <row r="133" spans="1:4" ht="15.75" hidden="1">
      <c r="A133" s="168"/>
      <c r="B133" s="169"/>
      <c r="C133" s="170"/>
      <c r="D133" s="171"/>
    </row>
    <row r="134" spans="1:4" ht="15.75" hidden="1">
      <c r="A134" s="168"/>
      <c r="B134" s="169"/>
      <c r="C134" s="170"/>
      <c r="D134" s="171"/>
    </row>
    <row r="135" spans="1:4" ht="15.75" hidden="1">
      <c r="A135" s="168"/>
      <c r="B135" s="169"/>
      <c r="C135" s="170"/>
      <c r="D135" s="171"/>
    </row>
    <row r="136" spans="1:4" ht="15.75" hidden="1">
      <c r="A136" s="137"/>
      <c r="B136" s="169"/>
      <c r="C136" s="172"/>
      <c r="D136" s="173"/>
    </row>
    <row r="137" spans="1:4" ht="15.75" hidden="1">
      <c r="A137" s="137"/>
      <c r="B137" s="169"/>
      <c r="C137" s="174"/>
      <c r="D137" s="173"/>
    </row>
    <row r="138" spans="1:4" ht="15.75" hidden="1">
      <c r="A138" s="137"/>
      <c r="B138" s="175"/>
      <c r="C138" s="172"/>
      <c r="D138" s="173"/>
    </row>
    <row r="139" spans="1:4" ht="15.75" hidden="1">
      <c r="A139" s="137"/>
      <c r="B139" s="138"/>
      <c r="C139" s="176"/>
      <c r="D139" s="177"/>
    </row>
    <row r="140" spans="1:4" ht="15.75" hidden="1">
      <c r="A140" s="137"/>
      <c r="B140" s="178"/>
      <c r="C140" s="179"/>
      <c r="D140" s="171"/>
    </row>
    <row r="141" spans="1:4" ht="15.75" hidden="1">
      <c r="A141" s="137"/>
      <c r="B141" s="178"/>
      <c r="C141" s="179"/>
      <c r="D141" s="171"/>
    </row>
    <row r="142" spans="1:4" ht="15.75" hidden="1">
      <c r="A142" s="137"/>
      <c r="B142" s="178"/>
      <c r="C142" s="179"/>
      <c r="D142" s="171"/>
    </row>
    <row r="143" spans="1:4" ht="15.75" hidden="1">
      <c r="A143" s="137"/>
      <c r="B143" s="178"/>
      <c r="C143" s="179"/>
      <c r="D143" s="171"/>
    </row>
    <row r="144" spans="1:4" ht="15.75" hidden="1">
      <c r="A144" s="137"/>
      <c r="B144" s="178"/>
      <c r="C144" s="179"/>
      <c r="D144" s="171"/>
    </row>
    <row r="145" spans="1:4" ht="15.75" hidden="1">
      <c r="A145" s="137"/>
      <c r="B145" s="178"/>
      <c r="C145" s="179"/>
      <c r="D145" s="171"/>
    </row>
    <row r="146" spans="1:4" ht="15.75" hidden="1">
      <c r="A146" s="137"/>
      <c r="B146" s="178"/>
      <c r="C146" s="179"/>
      <c r="D146" s="171"/>
    </row>
    <row r="147" spans="1:4" ht="15.75" hidden="1">
      <c r="A147" s="137"/>
      <c r="B147" s="178"/>
      <c r="C147" s="179"/>
      <c r="D147" s="171"/>
    </row>
    <row r="148" spans="1:4" ht="15.75" hidden="1">
      <c r="A148" s="137"/>
      <c r="B148" s="178"/>
      <c r="C148" s="179"/>
      <c r="D148" s="171"/>
    </row>
    <row r="149" spans="1:4" ht="15.75" hidden="1">
      <c r="A149" s="137"/>
      <c r="B149" s="178"/>
      <c r="C149" s="179"/>
      <c r="D149" s="171"/>
    </row>
    <row r="150" spans="1:4" ht="15.75" hidden="1">
      <c r="A150" s="137"/>
      <c r="B150" s="178"/>
      <c r="C150" s="179"/>
      <c r="D150" s="171"/>
    </row>
    <row r="151" spans="1:4" ht="15.75" hidden="1">
      <c r="A151" s="137"/>
      <c r="B151" s="178"/>
      <c r="C151" s="180"/>
      <c r="D151" s="171"/>
    </row>
    <row r="152" spans="1:4" ht="15.75" hidden="1">
      <c r="A152" s="137"/>
      <c r="B152" s="178"/>
      <c r="C152" s="180"/>
      <c r="D152" s="181"/>
    </row>
    <row r="153" spans="1:4" ht="15.75" hidden="1">
      <c r="A153" s="137"/>
      <c r="B153" s="178"/>
      <c r="C153" s="180"/>
      <c r="D153" s="181"/>
    </row>
    <row r="154" spans="1:4" ht="15.75" hidden="1">
      <c r="A154" s="137"/>
      <c r="B154" s="178"/>
      <c r="C154" s="180"/>
      <c r="D154" s="181"/>
    </row>
    <row r="155" spans="1:4" ht="15.75" hidden="1">
      <c r="A155" s="137"/>
      <c r="B155" s="178"/>
      <c r="C155" s="180"/>
      <c r="D155" s="181"/>
    </row>
    <row r="156" spans="1:4" ht="15.75" hidden="1">
      <c r="A156" s="137"/>
      <c r="B156" s="178"/>
      <c r="C156" s="180"/>
      <c r="D156" s="181"/>
    </row>
    <row r="157" spans="1:4" ht="15.75" hidden="1">
      <c r="A157" s="137"/>
      <c r="B157" s="178"/>
      <c r="C157" s="180"/>
      <c r="D157" s="181"/>
    </row>
    <row r="158" spans="1:4" ht="15.75" hidden="1">
      <c r="A158" s="137"/>
      <c r="B158" s="178"/>
      <c r="C158" s="180"/>
      <c r="D158" s="181"/>
    </row>
    <row r="159" spans="1:4" ht="15.75" hidden="1">
      <c r="A159" s="182"/>
      <c r="B159" s="175"/>
      <c r="C159" s="183"/>
      <c r="D159" s="184"/>
    </row>
    <row r="160" spans="1:4" ht="15.75" hidden="1">
      <c r="A160" s="185"/>
      <c r="B160" s="186"/>
      <c r="C160" s="180"/>
      <c r="D160" s="171"/>
    </row>
    <row r="161" spans="1:4" ht="15.75" hidden="1">
      <c r="A161" s="185"/>
      <c r="B161" s="186"/>
      <c r="C161" s="180"/>
      <c r="D161" s="171"/>
    </row>
    <row r="162" spans="1:4" ht="15.75" hidden="1">
      <c r="A162" s="185"/>
      <c r="B162" s="186"/>
      <c r="C162" s="180"/>
      <c r="D162" s="171"/>
    </row>
    <row r="163" spans="1:4" ht="15.75" hidden="1">
      <c r="A163" s="185"/>
      <c r="B163" s="186"/>
      <c r="C163" s="180"/>
      <c r="D163" s="171"/>
    </row>
    <row r="164" spans="1:4" ht="15.75" hidden="1">
      <c r="A164" s="185"/>
      <c r="B164" s="186"/>
      <c r="C164" s="180"/>
      <c r="D164" s="171"/>
    </row>
    <row r="165" spans="1:4" ht="15.75" hidden="1">
      <c r="A165" s="185"/>
      <c r="B165" s="186"/>
      <c r="C165" s="180"/>
      <c r="D165" s="187"/>
    </row>
    <row r="166" spans="1:4" ht="15.75" hidden="1">
      <c r="A166" s="185"/>
      <c r="B166" s="186"/>
      <c r="C166" s="180"/>
      <c r="D166" s="187"/>
    </row>
    <row r="167" spans="1:4" ht="15.75" hidden="1">
      <c r="A167" s="185"/>
      <c r="B167" s="186"/>
      <c r="C167" s="180"/>
      <c r="D167" s="188"/>
    </row>
    <row r="168" spans="1:4" ht="15.75" hidden="1">
      <c r="A168" s="185"/>
      <c r="B168" s="186"/>
      <c r="C168" s="180"/>
      <c r="D168" s="171"/>
    </row>
    <row r="169" spans="1:4" ht="15.75" hidden="1">
      <c r="A169" s="185"/>
      <c r="B169" s="186"/>
      <c r="C169" s="180"/>
      <c r="D169" s="171"/>
    </row>
    <row r="170" spans="1:4" ht="15.75">
      <c r="A170" s="189" t="s">
        <v>13</v>
      </c>
      <c r="B170" s="190">
        <v>0</v>
      </c>
      <c r="C170" s="191"/>
      <c r="D170" s="192"/>
    </row>
    <row r="171" spans="1:4" ht="15.75">
      <c r="A171" s="137"/>
      <c r="B171" s="138"/>
      <c r="C171" s="139"/>
      <c r="D171" s="140"/>
    </row>
    <row r="172" spans="1:4" ht="15.75">
      <c r="A172" s="193"/>
      <c r="B172" s="138"/>
      <c r="C172" s="139"/>
      <c r="D172" s="140"/>
    </row>
    <row r="173" spans="1:4" ht="15.75">
      <c r="A173" s="194"/>
      <c r="B173" s="142"/>
      <c r="C173" s="143"/>
      <c r="D173" s="144"/>
    </row>
    <row r="174" spans="1:4" ht="15.75">
      <c r="A174" s="194"/>
      <c r="B174" s="142"/>
      <c r="C174" s="143"/>
      <c r="D174" s="144"/>
    </row>
    <row r="175" spans="1:4" ht="15.75">
      <c r="A175" s="194"/>
      <c r="B175" s="142"/>
      <c r="C175" s="143"/>
      <c r="D175" s="144"/>
    </row>
    <row r="176" spans="1:4" ht="16.5" thickBot="1">
      <c r="A176" s="195"/>
      <c r="B176" s="196"/>
      <c r="C176" s="197"/>
      <c r="D176" s="198"/>
    </row>
    <row r="177" spans="1:4" ht="16.5" thickBot="1">
      <c r="A177" s="199" t="s">
        <v>14</v>
      </c>
      <c r="B177" s="200">
        <f>B17+B11+B89</f>
        <v>16639000</v>
      </c>
      <c r="C177" s="131"/>
      <c r="D177" s="132"/>
    </row>
    <row r="178" spans="1:4" ht="15.75">
      <c r="A178" s="201"/>
      <c r="B178" s="201"/>
      <c r="C178" s="201"/>
      <c r="D178" s="201"/>
    </row>
  </sheetData>
  <mergeCells count="2">
    <mergeCell ref="A6:D6"/>
    <mergeCell ref="A7:D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workbookViewId="0">
      <selection activeCell="E10" sqref="E10"/>
    </sheetView>
  </sheetViews>
  <sheetFormatPr defaultRowHeight="12.75"/>
  <cols>
    <col min="1" max="1" width="26.5703125" customWidth="1"/>
    <col min="2" max="2" width="14.7109375" customWidth="1"/>
    <col min="3" max="3" width="19.140625" customWidth="1"/>
    <col min="4" max="4" width="35.85546875" customWidth="1"/>
  </cols>
  <sheetData>
    <row r="1" spans="1:4" ht="15.75">
      <c r="A1" s="124"/>
      <c r="B1" s="124"/>
      <c r="C1" s="125"/>
      <c r="D1" s="124"/>
    </row>
    <row r="2" spans="1:4" ht="15.75">
      <c r="A2" s="126" t="s">
        <v>715</v>
      </c>
      <c r="B2" s="127"/>
      <c r="C2" s="127"/>
      <c r="D2" s="127"/>
    </row>
    <row r="3" spans="1:4" ht="15.75">
      <c r="A3" s="126"/>
      <c r="B3" s="127"/>
      <c r="C3" s="127"/>
      <c r="D3" s="127"/>
    </row>
    <row r="4" spans="1:4" ht="15.75">
      <c r="A4" s="126"/>
      <c r="B4" s="127"/>
      <c r="C4" s="127"/>
      <c r="D4" s="127"/>
    </row>
    <row r="5" spans="1:4" ht="15.75">
      <c r="A5" s="124"/>
      <c r="B5" s="124"/>
      <c r="C5" s="124"/>
      <c r="D5" s="124"/>
    </row>
    <row r="6" spans="1:4" ht="15.75">
      <c r="A6" s="259" t="s">
        <v>716</v>
      </c>
      <c r="B6" s="259"/>
      <c r="C6" s="259"/>
      <c r="D6" s="259"/>
    </row>
    <row r="7" spans="1:4" ht="15.75">
      <c r="A7" s="259" t="s">
        <v>942</v>
      </c>
      <c r="B7" s="259"/>
      <c r="C7" s="259"/>
      <c r="D7" s="259"/>
    </row>
    <row r="8" spans="1:4" ht="15.75">
      <c r="A8" s="228"/>
      <c r="B8" s="228"/>
      <c r="C8" s="228"/>
      <c r="D8" s="228"/>
    </row>
    <row r="9" spans="1:4" ht="16.5" thickBot="1">
      <c r="A9" s="228"/>
      <c r="B9" s="228"/>
      <c r="C9" s="228"/>
      <c r="D9" s="228"/>
    </row>
    <row r="10" spans="1:4" ht="32.25" thickBot="1">
      <c r="A10" s="129" t="s">
        <v>1</v>
      </c>
      <c r="B10" s="130" t="s">
        <v>718</v>
      </c>
      <c r="C10" s="131" t="s">
        <v>2</v>
      </c>
      <c r="D10" s="132" t="s">
        <v>719</v>
      </c>
    </row>
    <row r="11" spans="1:4" ht="31.5">
      <c r="A11" s="133" t="s">
        <v>720</v>
      </c>
      <c r="B11" s="134">
        <f>B12+B13+B14</f>
        <v>0</v>
      </c>
      <c r="C11" s="135"/>
      <c r="D11" s="136"/>
    </row>
    <row r="12" spans="1:4" ht="15.75">
      <c r="A12" s="137"/>
      <c r="B12" s="138"/>
      <c r="C12" s="139" t="s">
        <v>721</v>
      </c>
      <c r="D12" s="140" t="s">
        <v>469</v>
      </c>
    </row>
    <row r="13" spans="1:4" ht="15.75">
      <c r="A13" s="137"/>
      <c r="B13" s="138"/>
      <c r="C13" s="139" t="s">
        <v>722</v>
      </c>
      <c r="D13" s="140" t="s">
        <v>723</v>
      </c>
    </row>
    <row r="14" spans="1:4" ht="15.75">
      <c r="A14" s="137" t="s">
        <v>919</v>
      </c>
      <c r="B14" s="138"/>
      <c r="C14" s="139"/>
      <c r="D14" s="140"/>
    </row>
    <row r="15" spans="1:4" ht="15.75">
      <c r="A15" s="137"/>
      <c r="B15" s="138"/>
      <c r="C15" s="139"/>
      <c r="D15" s="140"/>
    </row>
    <row r="16" spans="1:4" ht="16.5" thickBot="1">
      <c r="A16" s="141"/>
      <c r="B16" s="142"/>
      <c r="C16" s="143"/>
      <c r="D16" s="144"/>
    </row>
    <row r="17" spans="1:4" ht="15.75">
      <c r="A17" s="202" t="s">
        <v>6</v>
      </c>
      <c r="B17" s="134">
        <f>B18+B19+B20+B21+B22+B23+B24+B25</f>
        <v>300</v>
      </c>
      <c r="C17" s="135"/>
      <c r="D17" s="146"/>
    </row>
    <row r="18" spans="1:4" ht="15.75">
      <c r="A18" s="203" t="s">
        <v>21</v>
      </c>
      <c r="B18" s="138">
        <v>300</v>
      </c>
      <c r="C18" s="139" t="s">
        <v>722</v>
      </c>
      <c r="D18" s="149" t="s">
        <v>933</v>
      </c>
    </row>
    <row r="19" spans="1:4" ht="15.75" hidden="1">
      <c r="A19" s="137"/>
      <c r="B19" s="138"/>
      <c r="C19" s="139"/>
      <c r="D19" s="149"/>
    </row>
    <row r="20" spans="1:4" ht="15.75" hidden="1">
      <c r="A20" s="137"/>
      <c r="B20" s="150"/>
      <c r="C20" s="148"/>
      <c r="D20" s="149"/>
    </row>
    <row r="21" spans="1:4" ht="15.75" hidden="1">
      <c r="A21" s="137"/>
      <c r="B21" s="138"/>
      <c r="C21" s="148"/>
      <c r="D21" s="149"/>
    </row>
    <row r="22" spans="1:4" ht="15.75" hidden="1">
      <c r="A22" s="137"/>
      <c r="B22" s="138"/>
      <c r="C22" s="148"/>
      <c r="D22" s="149"/>
    </row>
    <row r="23" spans="1:4" ht="15.75" hidden="1">
      <c r="A23" s="137"/>
      <c r="B23" s="138"/>
      <c r="C23" s="148"/>
      <c r="D23" s="149"/>
    </row>
    <row r="24" spans="1:4" ht="15.75" hidden="1">
      <c r="A24" s="137"/>
      <c r="B24" s="138"/>
      <c r="C24" s="148"/>
      <c r="D24" s="149"/>
    </row>
    <row r="25" spans="1:4" ht="15.75" hidden="1">
      <c r="A25" s="137"/>
      <c r="B25" s="138"/>
      <c r="C25" s="139"/>
      <c r="D25" s="149"/>
    </row>
    <row r="26" spans="1:4" ht="15.75" hidden="1">
      <c r="A26" s="137"/>
      <c r="B26" s="138"/>
      <c r="C26" s="139"/>
      <c r="D26" s="149"/>
    </row>
    <row r="27" spans="1:4" ht="15.75" hidden="1">
      <c r="A27" s="137"/>
      <c r="B27" s="138"/>
      <c r="C27" s="139"/>
      <c r="D27" s="149"/>
    </row>
    <row r="28" spans="1:4" ht="15.75" hidden="1">
      <c r="A28" s="137"/>
      <c r="B28" s="138"/>
      <c r="C28" s="139"/>
      <c r="D28" s="149"/>
    </row>
    <row r="29" spans="1:4" ht="15.75" hidden="1">
      <c r="A29" s="137"/>
      <c r="B29" s="138"/>
      <c r="C29" s="139"/>
      <c r="D29" s="149"/>
    </row>
    <row r="30" spans="1:4" ht="15.75" hidden="1">
      <c r="A30" s="137"/>
      <c r="B30" s="138"/>
      <c r="C30" s="139"/>
      <c r="D30" s="149"/>
    </row>
    <row r="31" spans="1:4" ht="15.75" hidden="1">
      <c r="A31" s="137"/>
      <c r="B31" s="138"/>
      <c r="C31" s="139"/>
      <c r="D31" s="149"/>
    </row>
    <row r="32" spans="1:4" ht="15.75" hidden="1">
      <c r="A32" s="137"/>
      <c r="B32" s="138"/>
      <c r="C32" s="139"/>
      <c r="D32" s="149"/>
    </row>
    <row r="33" spans="1:4" ht="15.75" hidden="1">
      <c r="A33" s="137"/>
      <c r="B33" s="138"/>
      <c r="C33" s="139"/>
      <c r="D33" s="149"/>
    </row>
    <row r="34" spans="1:4" ht="15.75" hidden="1">
      <c r="A34" s="137"/>
      <c r="B34" s="138"/>
      <c r="C34" s="139"/>
      <c r="D34" s="140"/>
    </row>
    <row r="35" spans="1:4" ht="15.75" hidden="1">
      <c r="A35" s="137"/>
      <c r="B35" s="138"/>
      <c r="C35" s="139"/>
      <c r="D35" s="140"/>
    </row>
    <row r="36" spans="1:4" ht="15.75" hidden="1">
      <c r="A36" s="137"/>
      <c r="B36" s="138"/>
      <c r="C36" s="139"/>
      <c r="D36" s="140"/>
    </row>
    <row r="37" spans="1:4" ht="15.75" hidden="1">
      <c r="A37" s="137"/>
      <c r="B37" s="138"/>
      <c r="C37" s="139"/>
      <c r="D37" s="140"/>
    </row>
    <row r="38" spans="1:4" ht="15.75" hidden="1">
      <c r="A38" s="137"/>
      <c r="B38" s="138"/>
      <c r="C38" s="139"/>
      <c r="D38" s="140"/>
    </row>
    <row r="39" spans="1:4" ht="15.75" hidden="1">
      <c r="A39" s="137"/>
      <c r="B39" s="138"/>
      <c r="C39" s="139"/>
      <c r="D39" s="140"/>
    </row>
    <row r="40" spans="1:4" ht="15.75" hidden="1">
      <c r="A40" s="137"/>
      <c r="B40" s="138"/>
      <c r="C40" s="139"/>
      <c r="D40" s="140"/>
    </row>
    <row r="41" spans="1:4" ht="15.75" hidden="1">
      <c r="A41" s="137"/>
      <c r="B41" s="138"/>
      <c r="C41" s="139"/>
      <c r="D41" s="140"/>
    </row>
    <row r="42" spans="1:4" ht="15.75" hidden="1">
      <c r="A42" s="137"/>
      <c r="B42" s="138"/>
      <c r="C42" s="139"/>
      <c r="D42" s="140"/>
    </row>
    <row r="43" spans="1:4" ht="15.75" hidden="1">
      <c r="A43" s="137"/>
      <c r="B43" s="138"/>
      <c r="C43" s="139"/>
      <c r="D43" s="140"/>
    </row>
    <row r="44" spans="1:4" ht="15.75" hidden="1">
      <c r="A44" s="137"/>
      <c r="B44" s="138"/>
      <c r="C44" s="139"/>
      <c r="D44" s="140"/>
    </row>
    <row r="45" spans="1:4" ht="15.75" hidden="1">
      <c r="A45" s="137"/>
      <c r="B45" s="138"/>
      <c r="C45" s="139"/>
      <c r="D45" s="140"/>
    </row>
    <row r="46" spans="1:4" ht="15.75" hidden="1">
      <c r="A46" s="137"/>
      <c r="B46" s="138"/>
      <c r="C46" s="139"/>
      <c r="D46" s="140"/>
    </row>
    <row r="47" spans="1:4" ht="15.75" hidden="1">
      <c r="A47" s="137"/>
      <c r="B47" s="138"/>
      <c r="C47" s="139"/>
      <c r="D47" s="140"/>
    </row>
    <row r="48" spans="1:4" ht="15.75" hidden="1">
      <c r="A48" s="137"/>
      <c r="B48" s="138"/>
      <c r="C48" s="139"/>
      <c r="D48" s="140"/>
    </row>
    <row r="49" spans="1:4" ht="15.75" hidden="1">
      <c r="A49" s="137"/>
      <c r="B49" s="138"/>
      <c r="C49" s="139"/>
      <c r="D49" s="140"/>
    </row>
    <row r="50" spans="1:4" ht="15.75" hidden="1">
      <c r="A50" s="137"/>
      <c r="B50" s="138"/>
      <c r="C50" s="139"/>
      <c r="D50" s="140"/>
    </row>
    <row r="51" spans="1:4" ht="15.75" hidden="1">
      <c r="A51" s="137"/>
      <c r="B51" s="138"/>
      <c r="C51" s="139"/>
      <c r="D51" s="140"/>
    </row>
    <row r="52" spans="1:4" ht="15.75" hidden="1">
      <c r="A52" s="137"/>
      <c r="B52" s="138"/>
      <c r="C52" s="139"/>
      <c r="D52" s="140"/>
    </row>
    <row r="53" spans="1:4" ht="15.75" hidden="1">
      <c r="A53" s="137"/>
      <c r="B53" s="138"/>
      <c r="C53" s="139"/>
      <c r="D53" s="140"/>
    </row>
    <row r="54" spans="1:4" ht="15.75" hidden="1">
      <c r="A54" s="137"/>
      <c r="B54" s="138"/>
      <c r="C54" s="139"/>
      <c r="D54" s="140"/>
    </row>
    <row r="55" spans="1:4" ht="15.75" hidden="1">
      <c r="A55" s="137"/>
      <c r="B55" s="138"/>
      <c r="C55" s="139"/>
      <c r="D55" s="140"/>
    </row>
    <row r="56" spans="1:4" ht="15.75" hidden="1">
      <c r="A56" s="137"/>
      <c r="B56" s="138"/>
      <c r="C56" s="139"/>
      <c r="D56" s="140"/>
    </row>
    <row r="57" spans="1:4" ht="15.75" hidden="1">
      <c r="A57" s="137"/>
      <c r="B57" s="138"/>
      <c r="C57" s="139"/>
      <c r="D57" s="140"/>
    </row>
    <row r="58" spans="1:4" ht="15.75" hidden="1">
      <c r="A58" s="137"/>
      <c r="B58" s="138"/>
      <c r="C58" s="139"/>
      <c r="D58" s="140"/>
    </row>
    <row r="59" spans="1:4" ht="15.75" hidden="1">
      <c r="A59" s="137"/>
      <c r="B59" s="138"/>
      <c r="C59" s="139"/>
      <c r="D59" s="140"/>
    </row>
    <row r="60" spans="1:4" ht="15.75" hidden="1">
      <c r="A60" s="137"/>
      <c r="B60" s="138"/>
      <c r="C60" s="139"/>
      <c r="D60" s="140"/>
    </row>
    <row r="61" spans="1:4" ht="15.75" hidden="1">
      <c r="A61" s="137"/>
      <c r="B61" s="138"/>
      <c r="C61" s="151"/>
      <c r="D61" s="140"/>
    </row>
    <row r="62" spans="1:4" ht="15.75" hidden="1">
      <c r="A62" s="137"/>
      <c r="B62" s="138"/>
      <c r="C62" s="139"/>
      <c r="D62" s="140"/>
    </row>
    <row r="63" spans="1:4" ht="15.75" hidden="1">
      <c r="A63" s="137"/>
      <c r="B63" s="138"/>
      <c r="C63" s="139"/>
      <c r="D63" s="140"/>
    </row>
    <row r="64" spans="1:4" ht="15.75" hidden="1">
      <c r="A64" s="137"/>
      <c r="B64" s="138"/>
      <c r="C64" s="139"/>
      <c r="D64" s="140"/>
    </row>
    <row r="65" spans="1:4" ht="15.75" hidden="1">
      <c r="A65" s="137"/>
      <c r="B65" s="138"/>
      <c r="C65" s="139"/>
      <c r="D65" s="140"/>
    </row>
    <row r="66" spans="1:4" ht="15.75" hidden="1">
      <c r="A66" s="137"/>
      <c r="B66" s="138"/>
      <c r="C66" s="139"/>
      <c r="D66" s="140"/>
    </row>
    <row r="67" spans="1:4" ht="15.75" hidden="1">
      <c r="A67" s="137"/>
      <c r="B67" s="138"/>
      <c r="C67" s="139"/>
      <c r="D67" s="140"/>
    </row>
    <row r="68" spans="1:4" ht="15.75" hidden="1">
      <c r="A68" s="137"/>
      <c r="B68" s="138"/>
      <c r="C68" s="139"/>
      <c r="D68" s="140"/>
    </row>
    <row r="69" spans="1:4" ht="15.75" hidden="1">
      <c r="A69" s="137"/>
      <c r="B69" s="138"/>
      <c r="C69" s="139"/>
      <c r="D69" s="140"/>
    </row>
    <row r="70" spans="1:4" ht="15.75" hidden="1">
      <c r="A70" s="137"/>
      <c r="B70" s="138"/>
      <c r="C70" s="139"/>
      <c r="D70" s="140"/>
    </row>
    <row r="71" spans="1:4" ht="15.75" hidden="1">
      <c r="A71" s="137"/>
      <c r="B71" s="138"/>
      <c r="C71" s="139"/>
      <c r="D71" s="140"/>
    </row>
    <row r="72" spans="1:4" ht="15.75" hidden="1">
      <c r="A72" s="137"/>
      <c r="B72" s="138"/>
      <c r="C72" s="139"/>
      <c r="D72" s="140"/>
    </row>
    <row r="73" spans="1:4" ht="15.75" hidden="1">
      <c r="A73" s="137"/>
      <c r="B73" s="138"/>
      <c r="C73" s="139"/>
      <c r="D73" s="140"/>
    </row>
    <row r="74" spans="1:4" ht="15.75" hidden="1">
      <c r="A74" s="137"/>
      <c r="B74" s="138"/>
      <c r="C74" s="139"/>
      <c r="D74" s="140"/>
    </row>
    <row r="75" spans="1:4" ht="15.75" hidden="1">
      <c r="A75" s="137"/>
      <c r="B75" s="138"/>
      <c r="C75" s="139"/>
      <c r="D75" s="140"/>
    </row>
    <row r="76" spans="1:4" ht="15.75" hidden="1">
      <c r="A76" s="137"/>
      <c r="B76" s="138"/>
      <c r="C76" s="139"/>
      <c r="D76" s="140"/>
    </row>
    <row r="77" spans="1:4" ht="15.75" hidden="1">
      <c r="A77" s="137"/>
      <c r="B77" s="138"/>
      <c r="C77" s="139"/>
      <c r="D77" s="140"/>
    </row>
    <row r="78" spans="1:4" ht="15.75" hidden="1">
      <c r="A78" s="137"/>
      <c r="B78" s="138"/>
      <c r="C78" s="139"/>
      <c r="D78" s="140"/>
    </row>
    <row r="79" spans="1:4" ht="15.75" hidden="1">
      <c r="A79" s="137"/>
      <c r="B79" s="138"/>
      <c r="C79" s="139"/>
      <c r="D79" s="140"/>
    </row>
    <row r="80" spans="1:4" ht="15.75" hidden="1">
      <c r="A80" s="137"/>
      <c r="B80" s="138"/>
      <c r="C80" s="139"/>
      <c r="D80" s="140"/>
    </row>
    <row r="81" spans="1:4" ht="15.75" hidden="1">
      <c r="A81" s="137"/>
      <c r="B81" s="138"/>
      <c r="C81" s="139"/>
      <c r="D81" s="140"/>
    </row>
    <row r="82" spans="1:4" ht="15.75" hidden="1">
      <c r="A82" s="137"/>
      <c r="B82" s="138"/>
      <c r="C82" s="139"/>
      <c r="D82" s="140"/>
    </row>
    <row r="83" spans="1:4" ht="15.75" hidden="1">
      <c r="A83" s="137"/>
      <c r="B83" s="138"/>
      <c r="C83" s="139"/>
      <c r="D83" s="140"/>
    </row>
    <row r="84" spans="1:4" ht="15.75" hidden="1">
      <c r="A84" s="137"/>
      <c r="B84" s="138"/>
      <c r="C84" s="139"/>
      <c r="D84" s="140"/>
    </row>
    <row r="85" spans="1:4" ht="15.75" hidden="1">
      <c r="A85" s="137"/>
      <c r="B85" s="138"/>
      <c r="C85" s="139"/>
      <c r="D85" s="140"/>
    </row>
    <row r="86" spans="1:4" ht="15.75" hidden="1">
      <c r="A86" s="137"/>
      <c r="B86" s="138"/>
      <c r="C86" s="139"/>
      <c r="D86" s="140"/>
    </row>
    <row r="87" spans="1:4" ht="15.75" hidden="1">
      <c r="A87" s="137"/>
      <c r="B87" s="138"/>
      <c r="C87" s="139"/>
      <c r="D87" s="140"/>
    </row>
    <row r="88" spans="1:4" ht="15.75" hidden="1">
      <c r="A88" s="137"/>
      <c r="B88" s="138"/>
      <c r="C88" s="139"/>
      <c r="D88" s="140"/>
    </row>
    <row r="89" spans="1:4" ht="31.5">
      <c r="A89" s="152" t="s">
        <v>727</v>
      </c>
      <c r="B89" s="153">
        <f>B90+B91+B92+B93</f>
        <v>17429688</v>
      </c>
      <c r="C89" s="154"/>
      <c r="D89" s="155"/>
    </row>
    <row r="90" spans="1:4" ht="15.75">
      <c r="A90" s="156"/>
      <c r="B90" s="157">
        <v>2172000</v>
      </c>
      <c r="C90" s="148" t="s">
        <v>728</v>
      </c>
      <c r="D90" s="158" t="s">
        <v>943</v>
      </c>
    </row>
    <row r="91" spans="1:4" ht="15.75">
      <c r="A91" s="156"/>
      <c r="B91" s="157">
        <v>3967000</v>
      </c>
      <c r="C91" s="148" t="s">
        <v>728</v>
      </c>
      <c r="D91" s="158" t="s">
        <v>943</v>
      </c>
    </row>
    <row r="92" spans="1:4" ht="15.75">
      <c r="A92" s="156"/>
      <c r="B92" s="157">
        <v>164688</v>
      </c>
      <c r="C92" s="148" t="s">
        <v>728</v>
      </c>
      <c r="D92" s="158" t="s">
        <v>943</v>
      </c>
    </row>
    <row r="93" spans="1:4" ht="15.75">
      <c r="A93" s="156"/>
      <c r="B93" s="157">
        <v>11126000</v>
      </c>
      <c r="C93" s="148" t="s">
        <v>728</v>
      </c>
      <c r="D93" s="158" t="s">
        <v>943</v>
      </c>
    </row>
    <row r="94" spans="1:4" ht="15.75">
      <c r="A94" s="156"/>
      <c r="B94" s="160"/>
      <c r="C94" s="148"/>
      <c r="D94" s="161"/>
    </row>
    <row r="95" spans="1:4" ht="15.75" hidden="1">
      <c r="A95" s="156"/>
      <c r="B95" s="160"/>
      <c r="C95" s="148"/>
      <c r="D95" s="161"/>
    </row>
    <row r="96" spans="1:4" ht="15.75" hidden="1">
      <c r="A96" s="156"/>
      <c r="B96" s="160"/>
      <c r="C96" s="148"/>
      <c r="D96" s="161"/>
    </row>
    <row r="97" spans="1:4" ht="15.75" hidden="1">
      <c r="A97" s="156"/>
      <c r="B97" s="160"/>
      <c r="C97" s="148"/>
      <c r="D97" s="161"/>
    </row>
    <row r="98" spans="1:4" ht="15.75" hidden="1">
      <c r="A98" s="137"/>
      <c r="B98" s="138"/>
      <c r="C98" s="148"/>
      <c r="D98" s="161"/>
    </row>
    <row r="99" spans="1:4" ht="15.75" hidden="1">
      <c r="A99" s="137"/>
      <c r="B99" s="138"/>
      <c r="C99" s="148"/>
      <c r="D99" s="161"/>
    </row>
    <row r="100" spans="1:4" ht="15.75" hidden="1">
      <c r="A100" s="137"/>
      <c r="B100" s="138"/>
      <c r="C100" s="148"/>
      <c r="D100" s="161"/>
    </row>
    <row r="101" spans="1:4" ht="15.75" hidden="1">
      <c r="A101" s="137"/>
      <c r="B101" s="138"/>
      <c r="C101" s="148"/>
      <c r="D101" s="161"/>
    </row>
    <row r="102" spans="1:4" ht="15.75" hidden="1">
      <c r="A102" s="137"/>
      <c r="B102" s="138"/>
      <c r="C102" s="148"/>
      <c r="D102" s="161"/>
    </row>
    <row r="103" spans="1:4" ht="15.75" hidden="1">
      <c r="A103" s="137"/>
      <c r="B103" s="162"/>
      <c r="C103" s="148"/>
      <c r="D103" s="161"/>
    </row>
    <row r="104" spans="1:4" ht="15.75" hidden="1">
      <c r="A104" s="137"/>
      <c r="B104" s="163"/>
      <c r="C104" s="148"/>
      <c r="D104" s="149"/>
    </row>
    <row r="105" spans="1:4" ht="15.75" hidden="1">
      <c r="A105" s="137"/>
      <c r="B105" s="163"/>
      <c r="C105" s="148"/>
      <c r="D105" s="149"/>
    </row>
    <row r="106" spans="1:4" ht="15.75" hidden="1">
      <c r="A106" s="137"/>
      <c r="B106" s="163"/>
      <c r="C106" s="148"/>
      <c r="D106" s="149"/>
    </row>
    <row r="107" spans="1:4" ht="15.75" hidden="1">
      <c r="A107" s="137"/>
      <c r="B107" s="163"/>
      <c r="C107" s="148"/>
      <c r="D107" s="149"/>
    </row>
    <row r="108" spans="1:4" ht="15.75" hidden="1">
      <c r="A108" s="137"/>
      <c r="B108" s="163"/>
      <c r="C108" s="148"/>
      <c r="D108" s="149"/>
    </row>
    <row r="109" spans="1:4" ht="15.75" hidden="1">
      <c r="A109" s="137"/>
      <c r="B109" s="163"/>
      <c r="C109" s="148"/>
      <c r="D109" s="149"/>
    </row>
    <row r="110" spans="1:4" ht="15.75" hidden="1">
      <c r="A110" s="137"/>
      <c r="B110" s="163"/>
      <c r="C110" s="148"/>
      <c r="D110" s="149"/>
    </row>
    <row r="111" spans="1:4" ht="15.75" hidden="1">
      <c r="A111" s="156" t="s">
        <v>8</v>
      </c>
      <c r="B111" s="160">
        <v>0</v>
      </c>
      <c r="C111" s="154"/>
      <c r="D111" s="155"/>
    </row>
    <row r="112" spans="1:4" ht="15.75" hidden="1">
      <c r="A112" s="137" t="s">
        <v>9</v>
      </c>
      <c r="B112" s="138"/>
      <c r="C112" s="148"/>
      <c r="D112" s="149"/>
    </row>
    <row r="113" spans="1:4" ht="15.75" hidden="1">
      <c r="A113" s="137"/>
      <c r="B113" s="138"/>
      <c r="C113" s="151"/>
      <c r="D113" s="164"/>
    </row>
    <row r="114" spans="1:4" ht="63" hidden="1">
      <c r="A114" s="156" t="s">
        <v>10</v>
      </c>
      <c r="B114" s="160">
        <v>0</v>
      </c>
      <c r="C114" s="154"/>
      <c r="D114" s="155"/>
    </row>
    <row r="115" spans="1:4" ht="15.75" hidden="1">
      <c r="A115" s="137"/>
      <c r="B115" s="138"/>
      <c r="C115" s="139"/>
      <c r="D115" s="165"/>
    </row>
    <row r="116" spans="1:4" ht="15.75" hidden="1">
      <c r="A116" s="137"/>
      <c r="B116" s="138"/>
      <c r="C116" s="148"/>
      <c r="D116" s="165"/>
    </row>
    <row r="117" spans="1:4" ht="15.75" hidden="1">
      <c r="A117" s="137"/>
      <c r="B117" s="138"/>
      <c r="C117" s="139"/>
      <c r="D117" s="165"/>
    </row>
    <row r="118" spans="1:4" ht="15.75" hidden="1">
      <c r="A118" s="137"/>
      <c r="B118" s="138"/>
      <c r="C118" s="148"/>
      <c r="D118" s="165"/>
    </row>
    <row r="119" spans="1:4" ht="15.75" hidden="1">
      <c r="A119" s="137"/>
      <c r="B119" s="138"/>
      <c r="C119" s="148"/>
      <c r="D119" s="165"/>
    </row>
    <row r="120" spans="1:4" ht="15.75" hidden="1">
      <c r="A120" s="137"/>
      <c r="B120" s="138"/>
      <c r="C120" s="139"/>
      <c r="D120" s="165"/>
    </row>
    <row r="121" spans="1:4" ht="15.75" hidden="1">
      <c r="A121" s="137"/>
      <c r="B121" s="138"/>
      <c r="C121" s="139"/>
      <c r="D121" s="165"/>
    </row>
    <row r="122" spans="1:4" ht="15.75" hidden="1">
      <c r="A122" s="137"/>
      <c r="B122" s="138"/>
      <c r="C122" s="139"/>
      <c r="D122" s="165"/>
    </row>
    <row r="123" spans="1:4" ht="15.75" hidden="1">
      <c r="A123" s="137"/>
      <c r="B123" s="138"/>
      <c r="C123" s="139"/>
      <c r="D123" s="165"/>
    </row>
    <row r="124" spans="1:4" ht="15.75" hidden="1">
      <c r="A124" s="137"/>
      <c r="B124" s="138"/>
      <c r="C124" s="139"/>
      <c r="D124" s="165"/>
    </row>
    <row r="125" spans="1:4" ht="47.25" hidden="1">
      <c r="A125" s="156" t="s">
        <v>11</v>
      </c>
      <c r="B125" s="160"/>
      <c r="C125" s="154"/>
      <c r="D125" s="155"/>
    </row>
    <row r="126" spans="1:4" ht="47.25" hidden="1">
      <c r="A126" s="137" t="s">
        <v>12</v>
      </c>
      <c r="B126" s="160">
        <v>0</v>
      </c>
      <c r="C126" s="154"/>
      <c r="D126" s="155"/>
    </row>
    <row r="127" spans="1:4" ht="15.75" hidden="1">
      <c r="A127" s="137" t="s">
        <v>27</v>
      </c>
      <c r="B127" s="138"/>
      <c r="C127" s="139"/>
      <c r="D127" s="165"/>
    </row>
    <row r="128" spans="1:4" ht="15.75" hidden="1">
      <c r="A128" s="166"/>
      <c r="B128" s="138"/>
      <c r="C128" s="148"/>
      <c r="D128" s="165"/>
    </row>
    <row r="129" spans="1:4" ht="15.75" hidden="1">
      <c r="A129" s="167"/>
      <c r="B129" s="138"/>
      <c r="C129" s="139"/>
      <c r="D129" s="165"/>
    </row>
    <row r="130" spans="1:4" ht="15.75" hidden="1">
      <c r="A130" s="137"/>
      <c r="B130" s="138"/>
      <c r="C130" s="148"/>
      <c r="D130" s="165"/>
    </row>
    <row r="131" spans="1:4" ht="15.75" hidden="1">
      <c r="A131" s="168"/>
      <c r="B131" s="138"/>
      <c r="C131" s="148"/>
      <c r="D131" s="165"/>
    </row>
    <row r="132" spans="1:4" ht="15.75" hidden="1">
      <c r="A132" s="168"/>
      <c r="B132" s="169"/>
      <c r="C132" s="170"/>
      <c r="D132" s="171"/>
    </row>
    <row r="133" spans="1:4" ht="15.75" hidden="1">
      <c r="A133" s="168"/>
      <c r="B133" s="169"/>
      <c r="C133" s="170"/>
      <c r="D133" s="171"/>
    </row>
    <row r="134" spans="1:4" ht="15.75" hidden="1">
      <c r="A134" s="168"/>
      <c r="B134" s="169"/>
      <c r="C134" s="170"/>
      <c r="D134" s="171"/>
    </row>
    <row r="135" spans="1:4" ht="15.75" hidden="1">
      <c r="A135" s="168"/>
      <c r="B135" s="169"/>
      <c r="C135" s="170"/>
      <c r="D135" s="171"/>
    </row>
    <row r="136" spans="1:4" ht="15.75" hidden="1">
      <c r="A136" s="137"/>
      <c r="B136" s="169"/>
      <c r="C136" s="172"/>
      <c r="D136" s="173"/>
    </row>
    <row r="137" spans="1:4" ht="15.75" hidden="1">
      <c r="A137" s="137"/>
      <c r="B137" s="169"/>
      <c r="C137" s="174"/>
      <c r="D137" s="173"/>
    </row>
    <row r="138" spans="1:4" ht="15.75" hidden="1">
      <c r="A138" s="137"/>
      <c r="B138" s="175"/>
      <c r="C138" s="172"/>
      <c r="D138" s="173"/>
    </row>
    <row r="139" spans="1:4" ht="15.75" hidden="1">
      <c r="A139" s="137"/>
      <c r="B139" s="138"/>
      <c r="C139" s="176"/>
      <c r="D139" s="177"/>
    </row>
    <row r="140" spans="1:4" ht="15.75" hidden="1">
      <c r="A140" s="137"/>
      <c r="B140" s="178"/>
      <c r="C140" s="179"/>
      <c r="D140" s="171"/>
    </row>
    <row r="141" spans="1:4" ht="15.75" hidden="1">
      <c r="A141" s="137"/>
      <c r="B141" s="178"/>
      <c r="C141" s="179"/>
      <c r="D141" s="171"/>
    </row>
    <row r="142" spans="1:4" ht="15.75" hidden="1">
      <c r="A142" s="137"/>
      <c r="B142" s="178"/>
      <c r="C142" s="179"/>
      <c r="D142" s="171"/>
    </row>
    <row r="143" spans="1:4" ht="15.75" hidden="1">
      <c r="A143" s="137"/>
      <c r="B143" s="178"/>
      <c r="C143" s="179"/>
      <c r="D143" s="171"/>
    </row>
    <row r="144" spans="1:4" ht="15.75" hidden="1">
      <c r="A144" s="137"/>
      <c r="B144" s="178"/>
      <c r="C144" s="179"/>
      <c r="D144" s="171"/>
    </row>
    <row r="145" spans="1:4" ht="15.75" hidden="1">
      <c r="A145" s="137"/>
      <c r="B145" s="178"/>
      <c r="C145" s="179"/>
      <c r="D145" s="171"/>
    </row>
    <row r="146" spans="1:4" ht="15.75" hidden="1">
      <c r="A146" s="137"/>
      <c r="B146" s="178"/>
      <c r="C146" s="179"/>
      <c r="D146" s="171"/>
    </row>
    <row r="147" spans="1:4" ht="15.75" hidden="1">
      <c r="A147" s="137"/>
      <c r="B147" s="178"/>
      <c r="C147" s="179"/>
      <c r="D147" s="171"/>
    </row>
    <row r="148" spans="1:4" ht="15.75" hidden="1">
      <c r="A148" s="137"/>
      <c r="B148" s="178"/>
      <c r="C148" s="179"/>
      <c r="D148" s="171"/>
    </row>
    <row r="149" spans="1:4" ht="15.75" hidden="1">
      <c r="A149" s="137"/>
      <c r="B149" s="178"/>
      <c r="C149" s="179"/>
      <c r="D149" s="171"/>
    </row>
    <row r="150" spans="1:4" ht="15.75" hidden="1">
      <c r="A150" s="137"/>
      <c r="B150" s="178"/>
      <c r="C150" s="179"/>
      <c r="D150" s="171"/>
    </row>
    <row r="151" spans="1:4" ht="15.75" hidden="1">
      <c r="A151" s="137"/>
      <c r="B151" s="178"/>
      <c r="C151" s="180"/>
      <c r="D151" s="171"/>
    </row>
    <row r="152" spans="1:4" ht="15.75" hidden="1">
      <c r="A152" s="137"/>
      <c r="B152" s="178"/>
      <c r="C152" s="180"/>
      <c r="D152" s="181"/>
    </row>
    <row r="153" spans="1:4" ht="15.75" hidden="1">
      <c r="A153" s="137"/>
      <c r="B153" s="178"/>
      <c r="C153" s="180"/>
      <c r="D153" s="181"/>
    </row>
    <row r="154" spans="1:4" ht="15.75" hidden="1">
      <c r="A154" s="137"/>
      <c r="B154" s="178"/>
      <c r="C154" s="180"/>
      <c r="D154" s="181"/>
    </row>
    <row r="155" spans="1:4" ht="15.75" hidden="1">
      <c r="A155" s="137"/>
      <c r="B155" s="178"/>
      <c r="C155" s="180"/>
      <c r="D155" s="181"/>
    </row>
    <row r="156" spans="1:4" ht="15.75" hidden="1">
      <c r="A156" s="137"/>
      <c r="B156" s="178"/>
      <c r="C156" s="180"/>
      <c r="D156" s="181"/>
    </row>
    <row r="157" spans="1:4" ht="15.75" hidden="1">
      <c r="A157" s="137"/>
      <c r="B157" s="178"/>
      <c r="C157" s="180"/>
      <c r="D157" s="181"/>
    </row>
    <row r="158" spans="1:4" ht="15.75" hidden="1">
      <c r="A158" s="137"/>
      <c r="B158" s="178"/>
      <c r="C158" s="180"/>
      <c r="D158" s="181"/>
    </row>
    <row r="159" spans="1:4" ht="15.75" hidden="1">
      <c r="A159" s="182"/>
      <c r="B159" s="175"/>
      <c r="C159" s="183"/>
      <c r="D159" s="184"/>
    </row>
    <row r="160" spans="1:4" ht="15.75" hidden="1">
      <c r="A160" s="185"/>
      <c r="B160" s="186"/>
      <c r="C160" s="180"/>
      <c r="D160" s="171"/>
    </row>
    <row r="161" spans="1:4" ht="15.75" hidden="1">
      <c r="A161" s="185"/>
      <c r="B161" s="186"/>
      <c r="C161" s="180"/>
      <c r="D161" s="171"/>
    </row>
    <row r="162" spans="1:4" ht="15.75" hidden="1">
      <c r="A162" s="185"/>
      <c r="B162" s="186"/>
      <c r="C162" s="180"/>
      <c r="D162" s="171"/>
    </row>
    <row r="163" spans="1:4" ht="15.75" hidden="1">
      <c r="A163" s="185"/>
      <c r="B163" s="186"/>
      <c r="C163" s="180"/>
      <c r="D163" s="171"/>
    </row>
    <row r="164" spans="1:4" ht="15.75" hidden="1">
      <c r="A164" s="185"/>
      <c r="B164" s="186"/>
      <c r="C164" s="180"/>
      <c r="D164" s="171"/>
    </row>
    <row r="165" spans="1:4" ht="15.75" hidden="1">
      <c r="A165" s="185"/>
      <c r="B165" s="186"/>
      <c r="C165" s="180"/>
      <c r="D165" s="187"/>
    </row>
    <row r="166" spans="1:4" ht="15.75" hidden="1">
      <c r="A166" s="185"/>
      <c r="B166" s="186"/>
      <c r="C166" s="180"/>
      <c r="D166" s="187"/>
    </row>
    <row r="167" spans="1:4" ht="15.75" hidden="1">
      <c r="A167" s="185"/>
      <c r="B167" s="186"/>
      <c r="C167" s="180"/>
      <c r="D167" s="188"/>
    </row>
    <row r="168" spans="1:4" ht="15.75" hidden="1">
      <c r="A168" s="185"/>
      <c r="B168" s="186"/>
      <c r="C168" s="180"/>
      <c r="D168" s="171"/>
    </row>
    <row r="169" spans="1:4" ht="15.75">
      <c r="A169" s="185"/>
      <c r="B169" s="186"/>
      <c r="C169" s="180"/>
      <c r="D169" s="171"/>
    </row>
    <row r="170" spans="1:4" ht="15.75">
      <c r="A170" s="189" t="s">
        <v>13</v>
      </c>
      <c r="B170" s="190">
        <v>0</v>
      </c>
      <c r="C170" s="191"/>
      <c r="D170" s="192"/>
    </row>
    <row r="171" spans="1:4" ht="15.75">
      <c r="A171" s="137"/>
      <c r="B171" s="138"/>
      <c r="C171" s="139"/>
      <c r="D171" s="140"/>
    </row>
    <row r="172" spans="1:4" ht="15.75">
      <c r="A172" s="193"/>
      <c r="B172" s="138"/>
      <c r="C172" s="139"/>
      <c r="D172" s="140"/>
    </row>
    <row r="173" spans="1:4" ht="15.75">
      <c r="A173" s="194"/>
      <c r="B173" s="142"/>
      <c r="C173" s="143"/>
      <c r="D173" s="144"/>
    </row>
    <row r="174" spans="1:4" ht="15.75">
      <c r="A174" s="194"/>
      <c r="B174" s="142"/>
      <c r="C174" s="143"/>
      <c r="D174" s="144"/>
    </row>
    <row r="175" spans="1:4" ht="15.75">
      <c r="A175" s="194"/>
      <c r="B175" s="142"/>
      <c r="C175" s="143"/>
      <c r="D175" s="144"/>
    </row>
    <row r="176" spans="1:4" ht="16.5" thickBot="1">
      <c r="A176" s="195"/>
      <c r="B176" s="196"/>
      <c r="C176" s="197"/>
      <c r="D176" s="198"/>
    </row>
    <row r="177" spans="1:4" ht="16.5" thickBot="1">
      <c r="A177" s="199" t="s">
        <v>14</v>
      </c>
      <c r="B177" s="200">
        <f>B17+B11+B89</f>
        <v>17429988</v>
      </c>
      <c r="C177" s="131"/>
      <c r="D177" s="132"/>
    </row>
    <row r="178" spans="1:4" ht="15.75">
      <c r="A178" s="201"/>
      <c r="B178" s="201"/>
      <c r="C178" s="201"/>
      <c r="D178" s="201"/>
    </row>
  </sheetData>
  <mergeCells count="2">
    <mergeCell ref="A6:D6"/>
    <mergeCell ref="A7:D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57" t="s">
        <v>0</v>
      </c>
      <c r="B5" s="257"/>
      <c r="C5" s="257"/>
      <c r="D5" s="257"/>
    </row>
    <row r="6" spans="1:4">
      <c r="A6" s="257" t="s">
        <v>75</v>
      </c>
      <c r="B6" s="257"/>
      <c r="C6" s="257"/>
      <c r="D6" s="257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20741136.600000001</v>
      </c>
      <c r="C15" s="20"/>
      <c r="D15" s="55"/>
    </row>
    <row r="16" spans="1:4">
      <c r="A16" s="21" t="s">
        <v>21</v>
      </c>
      <c r="B16" s="71">
        <v>1629039.1</v>
      </c>
      <c r="C16" s="70" t="s">
        <v>59</v>
      </c>
      <c r="D16" s="58" t="s">
        <v>38</v>
      </c>
    </row>
    <row r="17" spans="1:4">
      <c r="A17" s="21"/>
      <c r="B17" s="8">
        <v>19034397.5</v>
      </c>
      <c r="C17" s="70" t="s">
        <v>37</v>
      </c>
      <c r="D17" s="58" t="s">
        <v>38</v>
      </c>
    </row>
    <row r="18" spans="1:4">
      <c r="A18" s="21"/>
      <c r="B18" s="8">
        <v>77700</v>
      </c>
      <c r="C18" s="29" t="s">
        <v>37</v>
      </c>
      <c r="D18" s="58" t="s">
        <v>29</v>
      </c>
    </row>
    <row r="19" spans="1:4" hidden="1">
      <c r="A19" s="21"/>
      <c r="B19" s="8"/>
      <c r="C19" s="70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0</v>
      </c>
      <c r="C79" s="20"/>
      <c r="D79" s="22"/>
    </row>
    <row r="80" spans="1:4" hidden="1">
      <c r="A80" s="21"/>
      <c r="B80" s="57"/>
      <c r="C80" s="29"/>
      <c r="D80" s="29"/>
    </row>
    <row r="81" spans="1:4" hidden="1">
      <c r="A81" s="21"/>
      <c r="B81" s="57"/>
      <c r="C81" s="29"/>
      <c r="D81" s="29"/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20741136.600000001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58" t="s">
        <v>25</v>
      </c>
      <c r="D155" s="258"/>
    </row>
    <row r="156" spans="1:4">
      <c r="A156" s="1" t="s">
        <v>18</v>
      </c>
      <c r="B156" s="1"/>
      <c r="C156" s="258" t="s">
        <v>22</v>
      </c>
      <c r="D156" s="258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17153" r:id="rId3">
          <objectPr defaultSize="0" autoPict="0" r:id="rId4">
            <anchor moveWithCells="1" sizeWithCells="1">
              <from>
                <xdr:col>0</xdr:col>
                <xdr:colOff>438150</xdr:colOff>
                <xdr:row>0</xdr:row>
                <xdr:rowOff>171450</xdr:rowOff>
              </from>
              <to>
                <xdr:col>0</xdr:col>
                <xdr:colOff>1285875</xdr:colOff>
                <xdr:row>4</xdr:row>
                <xdr:rowOff>0</xdr:rowOff>
              </to>
            </anchor>
          </objectPr>
        </oleObject>
      </mc:Choice>
      <mc:Fallback>
        <oleObject progId="Word.Picture.8" shapeId="817153" r:id="rId3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workbookViewId="0">
      <selection activeCell="E10" sqref="E10"/>
    </sheetView>
  </sheetViews>
  <sheetFormatPr defaultRowHeight="12.75"/>
  <cols>
    <col min="1" max="1" width="26.5703125" customWidth="1"/>
    <col min="2" max="2" width="14.7109375" customWidth="1"/>
    <col min="3" max="3" width="19.140625" customWidth="1"/>
    <col min="4" max="4" width="35.85546875" customWidth="1"/>
  </cols>
  <sheetData>
    <row r="1" spans="1:4" ht="15.75">
      <c r="A1" s="124"/>
      <c r="B1" s="124"/>
      <c r="C1" s="125"/>
      <c r="D1" s="124"/>
    </row>
    <row r="2" spans="1:4" ht="15.75">
      <c r="A2" s="126" t="s">
        <v>715</v>
      </c>
      <c r="B2" s="127"/>
      <c r="C2" s="127"/>
      <c r="D2" s="127"/>
    </row>
    <row r="3" spans="1:4" ht="15.75">
      <c r="A3" s="126"/>
      <c r="B3" s="127"/>
      <c r="C3" s="127"/>
      <c r="D3" s="127"/>
    </row>
    <row r="4" spans="1:4" ht="15.75">
      <c r="A4" s="126"/>
      <c r="B4" s="127"/>
      <c r="C4" s="127"/>
      <c r="D4" s="127"/>
    </row>
    <row r="5" spans="1:4" ht="15.75">
      <c r="A5" s="124"/>
      <c r="B5" s="124"/>
      <c r="C5" s="124"/>
      <c r="D5" s="124"/>
    </row>
    <row r="6" spans="1:4" ht="15.75">
      <c r="A6" s="259" t="s">
        <v>716</v>
      </c>
      <c r="B6" s="259"/>
      <c r="C6" s="259"/>
      <c r="D6" s="259"/>
    </row>
    <row r="7" spans="1:4" ht="15.75">
      <c r="A7" s="259" t="s">
        <v>929</v>
      </c>
      <c r="B7" s="259"/>
      <c r="C7" s="259"/>
      <c r="D7" s="259"/>
    </row>
    <row r="8" spans="1:4" ht="15.75">
      <c r="A8" s="225"/>
      <c r="B8" s="225"/>
      <c r="C8" s="225"/>
      <c r="D8" s="225"/>
    </row>
    <row r="9" spans="1:4" ht="16.5" thickBot="1">
      <c r="A9" s="225"/>
      <c r="B9" s="225"/>
      <c r="C9" s="225"/>
      <c r="D9" s="225"/>
    </row>
    <row r="10" spans="1:4" ht="32.25" thickBot="1">
      <c r="A10" s="129" t="s">
        <v>1</v>
      </c>
      <c r="B10" s="130" t="s">
        <v>718</v>
      </c>
      <c r="C10" s="131" t="s">
        <v>2</v>
      </c>
      <c r="D10" s="132" t="s">
        <v>719</v>
      </c>
    </row>
    <row r="11" spans="1:4" ht="31.5">
      <c r="A11" s="133" t="s">
        <v>720</v>
      </c>
      <c r="B11" s="134">
        <f>B12+B13+B14</f>
        <v>20</v>
      </c>
      <c r="C11" s="135"/>
      <c r="D11" s="136"/>
    </row>
    <row r="12" spans="1:4" ht="15.75">
      <c r="A12" s="137"/>
      <c r="B12" s="138"/>
      <c r="C12" s="139" t="s">
        <v>721</v>
      </c>
      <c r="D12" s="140" t="s">
        <v>469</v>
      </c>
    </row>
    <row r="13" spans="1:4" ht="15.75">
      <c r="A13" s="137"/>
      <c r="B13" s="138"/>
      <c r="C13" s="139" t="s">
        <v>722</v>
      </c>
      <c r="D13" s="140" t="s">
        <v>723</v>
      </c>
    </row>
    <row r="14" spans="1:4" ht="15.75">
      <c r="A14" s="137" t="s">
        <v>919</v>
      </c>
      <c r="B14" s="138">
        <v>20</v>
      </c>
      <c r="C14" s="139" t="s">
        <v>930</v>
      </c>
      <c r="D14" s="140" t="s">
        <v>931</v>
      </c>
    </row>
    <row r="15" spans="1:4" ht="15.75">
      <c r="A15" s="137"/>
      <c r="B15" s="138"/>
      <c r="C15" s="139"/>
      <c r="D15" s="140"/>
    </row>
    <row r="16" spans="1:4" ht="16.5" thickBot="1">
      <c r="A16" s="141"/>
      <c r="B16" s="142"/>
      <c r="C16" s="143"/>
      <c r="D16" s="144"/>
    </row>
    <row r="17" spans="1:4" ht="15.75">
      <c r="A17" s="202" t="s">
        <v>6</v>
      </c>
      <c r="B17" s="134">
        <f>B18+B19+B20+B21+B22+B23+B24+B25</f>
        <v>2059.35</v>
      </c>
      <c r="C17" s="135"/>
      <c r="D17" s="146"/>
    </row>
    <row r="18" spans="1:4" ht="15.75">
      <c r="A18" s="203" t="s">
        <v>21</v>
      </c>
      <c r="B18" s="138">
        <v>1203.81</v>
      </c>
      <c r="C18" s="139" t="s">
        <v>930</v>
      </c>
      <c r="D18" s="149" t="s">
        <v>932</v>
      </c>
    </row>
    <row r="19" spans="1:4" ht="15.75">
      <c r="A19" s="137"/>
      <c r="B19" s="138">
        <v>555.54</v>
      </c>
      <c r="C19" s="139" t="s">
        <v>930</v>
      </c>
      <c r="D19" s="149" t="s">
        <v>932</v>
      </c>
    </row>
    <row r="20" spans="1:4" ht="15.75">
      <c r="A20" s="137"/>
      <c r="B20" s="150">
        <v>300</v>
      </c>
      <c r="C20" s="148" t="s">
        <v>722</v>
      </c>
      <c r="D20" s="149" t="s">
        <v>933</v>
      </c>
    </row>
    <row r="21" spans="1:4" ht="15.75" hidden="1">
      <c r="A21" s="137"/>
      <c r="B21" s="138"/>
      <c r="C21" s="148"/>
      <c r="D21" s="149"/>
    </row>
    <row r="22" spans="1:4" ht="15.75" hidden="1">
      <c r="A22" s="137"/>
      <c r="B22" s="138"/>
      <c r="C22" s="148"/>
      <c r="D22" s="149"/>
    </row>
    <row r="23" spans="1:4" ht="15.75" hidden="1">
      <c r="A23" s="137"/>
      <c r="B23" s="138"/>
      <c r="C23" s="148"/>
      <c r="D23" s="149"/>
    </row>
    <row r="24" spans="1:4" ht="15.75" hidden="1">
      <c r="A24" s="137"/>
      <c r="B24" s="138"/>
      <c r="C24" s="148"/>
      <c r="D24" s="149"/>
    </row>
    <row r="25" spans="1:4" ht="15.75" hidden="1">
      <c r="A25" s="137"/>
      <c r="B25" s="138"/>
      <c r="C25" s="139"/>
      <c r="D25" s="149"/>
    </row>
    <row r="26" spans="1:4" ht="15.75" hidden="1">
      <c r="A26" s="137"/>
      <c r="B26" s="138"/>
      <c r="C26" s="139"/>
      <c r="D26" s="149"/>
    </row>
    <row r="27" spans="1:4" ht="15.75" hidden="1">
      <c r="A27" s="137"/>
      <c r="B27" s="138"/>
      <c r="C27" s="139"/>
      <c r="D27" s="149"/>
    </row>
    <row r="28" spans="1:4" ht="15.75" hidden="1">
      <c r="A28" s="137"/>
      <c r="B28" s="138"/>
      <c r="C28" s="139"/>
      <c r="D28" s="149"/>
    </row>
    <row r="29" spans="1:4" ht="15.75" hidden="1">
      <c r="A29" s="137"/>
      <c r="B29" s="138"/>
      <c r="C29" s="139"/>
      <c r="D29" s="149"/>
    </row>
    <row r="30" spans="1:4" ht="15.75" hidden="1">
      <c r="A30" s="137"/>
      <c r="B30" s="138"/>
      <c r="C30" s="139"/>
      <c r="D30" s="149"/>
    </row>
    <row r="31" spans="1:4" ht="15.75" hidden="1">
      <c r="A31" s="137"/>
      <c r="B31" s="138"/>
      <c r="C31" s="139"/>
      <c r="D31" s="149"/>
    </row>
    <row r="32" spans="1:4" ht="15.75" hidden="1">
      <c r="A32" s="137"/>
      <c r="B32" s="138"/>
      <c r="C32" s="139"/>
      <c r="D32" s="149"/>
    </row>
    <row r="33" spans="1:4" ht="15.75" hidden="1">
      <c r="A33" s="137"/>
      <c r="B33" s="138"/>
      <c r="C33" s="139"/>
      <c r="D33" s="149"/>
    </row>
    <row r="34" spans="1:4" ht="15.75" hidden="1">
      <c r="A34" s="137"/>
      <c r="B34" s="138"/>
      <c r="C34" s="139"/>
      <c r="D34" s="140"/>
    </row>
    <row r="35" spans="1:4" ht="15.75" hidden="1">
      <c r="A35" s="137"/>
      <c r="B35" s="138"/>
      <c r="C35" s="139"/>
      <c r="D35" s="140"/>
    </row>
    <row r="36" spans="1:4" ht="15.75" hidden="1">
      <c r="A36" s="137"/>
      <c r="B36" s="138"/>
      <c r="C36" s="139"/>
      <c r="D36" s="140"/>
    </row>
    <row r="37" spans="1:4" ht="15.75" hidden="1">
      <c r="A37" s="137"/>
      <c r="B37" s="138"/>
      <c r="C37" s="139"/>
      <c r="D37" s="140"/>
    </row>
    <row r="38" spans="1:4" ht="15.75" hidden="1">
      <c r="A38" s="137"/>
      <c r="B38" s="138"/>
      <c r="C38" s="139"/>
      <c r="D38" s="140"/>
    </row>
    <row r="39" spans="1:4" ht="15.75" hidden="1">
      <c r="A39" s="137"/>
      <c r="B39" s="138"/>
      <c r="C39" s="139"/>
      <c r="D39" s="140"/>
    </row>
    <row r="40" spans="1:4" ht="15.75" hidden="1">
      <c r="A40" s="137"/>
      <c r="B40" s="138"/>
      <c r="C40" s="139"/>
      <c r="D40" s="140"/>
    </row>
    <row r="41" spans="1:4" ht="15.75" hidden="1">
      <c r="A41" s="137"/>
      <c r="B41" s="138"/>
      <c r="C41" s="139"/>
      <c r="D41" s="140"/>
    </row>
    <row r="42" spans="1:4" ht="15.75" hidden="1">
      <c r="A42" s="137"/>
      <c r="B42" s="138"/>
      <c r="C42" s="139"/>
      <c r="D42" s="140"/>
    </row>
    <row r="43" spans="1:4" ht="15.75" hidden="1">
      <c r="A43" s="137"/>
      <c r="B43" s="138"/>
      <c r="C43" s="139"/>
      <c r="D43" s="140"/>
    </row>
    <row r="44" spans="1:4" ht="15.75" hidden="1">
      <c r="A44" s="137"/>
      <c r="B44" s="138"/>
      <c r="C44" s="139"/>
      <c r="D44" s="140"/>
    </row>
    <row r="45" spans="1:4" ht="15.75" hidden="1">
      <c r="A45" s="137"/>
      <c r="B45" s="138"/>
      <c r="C45" s="139"/>
      <c r="D45" s="140"/>
    </row>
    <row r="46" spans="1:4" ht="15.75" hidden="1">
      <c r="A46" s="137"/>
      <c r="B46" s="138"/>
      <c r="C46" s="139"/>
      <c r="D46" s="140"/>
    </row>
    <row r="47" spans="1:4" ht="15.75" hidden="1">
      <c r="A47" s="137"/>
      <c r="B47" s="138"/>
      <c r="C47" s="139"/>
      <c r="D47" s="140"/>
    </row>
    <row r="48" spans="1:4" ht="15.75" hidden="1">
      <c r="A48" s="137"/>
      <c r="B48" s="138"/>
      <c r="C48" s="139"/>
      <c r="D48" s="140"/>
    </row>
    <row r="49" spans="1:4" ht="15.75" hidden="1">
      <c r="A49" s="137"/>
      <c r="B49" s="138"/>
      <c r="C49" s="139"/>
      <c r="D49" s="140"/>
    </row>
    <row r="50" spans="1:4" ht="15.75" hidden="1">
      <c r="A50" s="137"/>
      <c r="B50" s="138"/>
      <c r="C50" s="139"/>
      <c r="D50" s="140"/>
    </row>
    <row r="51" spans="1:4" ht="15.75" hidden="1">
      <c r="A51" s="137"/>
      <c r="B51" s="138"/>
      <c r="C51" s="139"/>
      <c r="D51" s="140"/>
    </row>
    <row r="52" spans="1:4" ht="15.75" hidden="1">
      <c r="A52" s="137"/>
      <c r="B52" s="138"/>
      <c r="C52" s="139"/>
      <c r="D52" s="140"/>
    </row>
    <row r="53" spans="1:4" ht="15.75" hidden="1">
      <c r="A53" s="137"/>
      <c r="B53" s="138"/>
      <c r="C53" s="139"/>
      <c r="D53" s="140"/>
    </row>
    <row r="54" spans="1:4" ht="15.75" hidden="1">
      <c r="A54" s="137"/>
      <c r="B54" s="138"/>
      <c r="C54" s="139"/>
      <c r="D54" s="140"/>
    </row>
    <row r="55" spans="1:4" ht="15.75" hidden="1">
      <c r="A55" s="137"/>
      <c r="B55" s="138"/>
      <c r="C55" s="139"/>
      <c r="D55" s="140"/>
    </row>
    <row r="56" spans="1:4" ht="15.75" hidden="1">
      <c r="A56" s="137"/>
      <c r="B56" s="138"/>
      <c r="C56" s="139"/>
      <c r="D56" s="140"/>
    </row>
    <row r="57" spans="1:4" ht="15.75" hidden="1">
      <c r="A57" s="137"/>
      <c r="B57" s="138"/>
      <c r="C57" s="139"/>
      <c r="D57" s="140"/>
    </row>
    <row r="58" spans="1:4" ht="15.75" hidden="1">
      <c r="A58" s="137"/>
      <c r="B58" s="138"/>
      <c r="C58" s="139"/>
      <c r="D58" s="140"/>
    </row>
    <row r="59" spans="1:4" ht="15.75" hidden="1">
      <c r="A59" s="137"/>
      <c r="B59" s="138"/>
      <c r="C59" s="139"/>
      <c r="D59" s="140"/>
    </row>
    <row r="60" spans="1:4" ht="15.75" hidden="1">
      <c r="A60" s="137"/>
      <c r="B60" s="138"/>
      <c r="C60" s="139"/>
      <c r="D60" s="140"/>
    </row>
    <row r="61" spans="1:4" ht="15.75" hidden="1">
      <c r="A61" s="137"/>
      <c r="B61" s="138"/>
      <c r="C61" s="151"/>
      <c r="D61" s="140"/>
    </row>
    <row r="62" spans="1:4" ht="15.75" hidden="1">
      <c r="A62" s="137"/>
      <c r="B62" s="138"/>
      <c r="C62" s="139"/>
      <c r="D62" s="140"/>
    </row>
    <row r="63" spans="1:4" ht="15.75" hidden="1">
      <c r="A63" s="137"/>
      <c r="B63" s="138"/>
      <c r="C63" s="139"/>
      <c r="D63" s="140"/>
    </row>
    <row r="64" spans="1:4" ht="15.75" hidden="1">
      <c r="A64" s="137"/>
      <c r="B64" s="138"/>
      <c r="C64" s="139"/>
      <c r="D64" s="140"/>
    </row>
    <row r="65" spans="1:4" ht="15.75" hidden="1">
      <c r="A65" s="137"/>
      <c r="B65" s="138"/>
      <c r="C65" s="139"/>
      <c r="D65" s="140"/>
    </row>
    <row r="66" spans="1:4" ht="15.75" hidden="1">
      <c r="A66" s="137"/>
      <c r="B66" s="138"/>
      <c r="C66" s="139"/>
      <c r="D66" s="140"/>
    </row>
    <row r="67" spans="1:4" ht="15.75" hidden="1">
      <c r="A67" s="137"/>
      <c r="B67" s="138"/>
      <c r="C67" s="139"/>
      <c r="D67" s="140"/>
    </row>
    <row r="68" spans="1:4" ht="15.75" hidden="1">
      <c r="A68" s="137"/>
      <c r="B68" s="138"/>
      <c r="C68" s="139"/>
      <c r="D68" s="140"/>
    </row>
    <row r="69" spans="1:4" ht="15.75" hidden="1">
      <c r="A69" s="137"/>
      <c r="B69" s="138"/>
      <c r="C69" s="139"/>
      <c r="D69" s="140"/>
    </row>
    <row r="70" spans="1:4" ht="15.75" hidden="1">
      <c r="A70" s="137"/>
      <c r="B70" s="138"/>
      <c r="C70" s="139"/>
      <c r="D70" s="140"/>
    </row>
    <row r="71" spans="1:4" ht="15.75" hidden="1">
      <c r="A71" s="137"/>
      <c r="B71" s="138"/>
      <c r="C71" s="139"/>
      <c r="D71" s="140"/>
    </row>
    <row r="72" spans="1:4" ht="15.75" hidden="1">
      <c r="A72" s="137"/>
      <c r="B72" s="138"/>
      <c r="C72" s="139"/>
      <c r="D72" s="140"/>
    </row>
    <row r="73" spans="1:4" ht="15.75" hidden="1">
      <c r="A73" s="137"/>
      <c r="B73" s="138"/>
      <c r="C73" s="139"/>
      <c r="D73" s="140"/>
    </row>
    <row r="74" spans="1:4" ht="15.75" hidden="1">
      <c r="A74" s="137"/>
      <c r="B74" s="138"/>
      <c r="C74" s="139"/>
      <c r="D74" s="140"/>
    </row>
    <row r="75" spans="1:4" ht="15.75" hidden="1">
      <c r="A75" s="137"/>
      <c r="B75" s="138"/>
      <c r="C75" s="139"/>
      <c r="D75" s="140"/>
    </row>
    <row r="76" spans="1:4" ht="15.75" hidden="1">
      <c r="A76" s="137"/>
      <c r="B76" s="138"/>
      <c r="C76" s="139"/>
      <c r="D76" s="140"/>
    </row>
    <row r="77" spans="1:4" ht="15.75" hidden="1">
      <c r="A77" s="137"/>
      <c r="B77" s="138"/>
      <c r="C77" s="139"/>
      <c r="D77" s="140"/>
    </row>
    <row r="78" spans="1:4" ht="15.75" hidden="1">
      <c r="A78" s="137"/>
      <c r="B78" s="138"/>
      <c r="C78" s="139"/>
      <c r="D78" s="140"/>
    </row>
    <row r="79" spans="1:4" ht="15.75" hidden="1">
      <c r="A79" s="137"/>
      <c r="B79" s="138"/>
      <c r="C79" s="139"/>
      <c r="D79" s="140"/>
    </row>
    <row r="80" spans="1:4" ht="15.75" hidden="1">
      <c r="A80" s="137"/>
      <c r="B80" s="138"/>
      <c r="C80" s="139"/>
      <c r="D80" s="140"/>
    </row>
    <row r="81" spans="1:4" ht="15.75" hidden="1">
      <c r="A81" s="137"/>
      <c r="B81" s="138"/>
      <c r="C81" s="139"/>
      <c r="D81" s="140"/>
    </row>
    <row r="82" spans="1:4" ht="15.75" hidden="1">
      <c r="A82" s="137"/>
      <c r="B82" s="138"/>
      <c r="C82" s="139"/>
      <c r="D82" s="140"/>
    </row>
    <row r="83" spans="1:4" ht="15.75" hidden="1">
      <c r="A83" s="137"/>
      <c r="B83" s="138"/>
      <c r="C83" s="139"/>
      <c r="D83" s="140"/>
    </row>
    <row r="84" spans="1:4" ht="15.75" hidden="1">
      <c r="A84" s="137"/>
      <c r="B84" s="138"/>
      <c r="C84" s="139"/>
      <c r="D84" s="140"/>
    </row>
    <row r="85" spans="1:4" ht="15.75" hidden="1">
      <c r="A85" s="137"/>
      <c r="B85" s="138"/>
      <c r="C85" s="139"/>
      <c r="D85" s="140"/>
    </row>
    <row r="86" spans="1:4" ht="15.75" hidden="1">
      <c r="A86" s="137"/>
      <c r="B86" s="138"/>
      <c r="C86" s="139"/>
      <c r="D86" s="140"/>
    </row>
    <row r="87" spans="1:4" ht="15.75" hidden="1">
      <c r="A87" s="137"/>
      <c r="B87" s="138"/>
      <c r="C87" s="139"/>
      <c r="D87" s="140"/>
    </row>
    <row r="88" spans="1:4" ht="15.75" hidden="1">
      <c r="A88" s="137"/>
      <c r="B88" s="138"/>
      <c r="C88" s="139"/>
      <c r="D88" s="140"/>
    </row>
    <row r="89" spans="1:4" ht="31.5">
      <c r="A89" s="152" t="s">
        <v>727</v>
      </c>
      <c r="B89" s="153">
        <f>B90+B91+B92+B93</f>
        <v>0</v>
      </c>
      <c r="C89" s="154"/>
      <c r="D89" s="155"/>
    </row>
    <row r="90" spans="1:4" ht="15.75">
      <c r="A90" s="156"/>
      <c r="B90" s="157"/>
      <c r="C90" s="148" t="s">
        <v>728</v>
      </c>
      <c r="D90" s="158" t="s">
        <v>729</v>
      </c>
    </row>
    <row r="91" spans="1:4" ht="15.75">
      <c r="A91" s="156"/>
      <c r="B91" s="157"/>
      <c r="C91" s="148" t="s">
        <v>728</v>
      </c>
      <c r="D91" s="158" t="s">
        <v>729</v>
      </c>
    </row>
    <row r="92" spans="1:4" ht="15.75" hidden="1">
      <c r="A92" s="156"/>
      <c r="B92" s="157"/>
      <c r="C92" s="148"/>
      <c r="D92" s="159"/>
    </row>
    <row r="93" spans="1:4" ht="15.75" hidden="1">
      <c r="A93" s="156"/>
      <c r="B93" s="157"/>
      <c r="C93" s="148"/>
      <c r="D93" s="159"/>
    </row>
    <row r="94" spans="1:4" ht="15.75" hidden="1">
      <c r="A94" s="156"/>
      <c r="B94" s="160"/>
      <c r="C94" s="148"/>
      <c r="D94" s="161"/>
    </row>
    <row r="95" spans="1:4" ht="15.75" hidden="1">
      <c r="A95" s="156"/>
      <c r="B95" s="160"/>
      <c r="C95" s="148"/>
      <c r="D95" s="161"/>
    </row>
    <row r="96" spans="1:4" ht="15.75" hidden="1">
      <c r="A96" s="156"/>
      <c r="B96" s="160"/>
      <c r="C96" s="148"/>
      <c r="D96" s="161"/>
    </row>
    <row r="97" spans="1:4" ht="15.75" hidden="1">
      <c r="A97" s="156"/>
      <c r="B97" s="160"/>
      <c r="C97" s="148"/>
      <c r="D97" s="161"/>
    </row>
    <row r="98" spans="1:4" ht="15.75" hidden="1">
      <c r="A98" s="137"/>
      <c r="B98" s="138"/>
      <c r="C98" s="148"/>
      <c r="D98" s="161"/>
    </row>
    <row r="99" spans="1:4" ht="15.75" hidden="1">
      <c r="A99" s="137"/>
      <c r="B99" s="138"/>
      <c r="C99" s="148"/>
      <c r="D99" s="161"/>
    </row>
    <row r="100" spans="1:4" ht="15.75" hidden="1">
      <c r="A100" s="137"/>
      <c r="B100" s="138"/>
      <c r="C100" s="148"/>
      <c r="D100" s="161"/>
    </row>
    <row r="101" spans="1:4" ht="15.75" hidden="1">
      <c r="A101" s="137"/>
      <c r="B101" s="138"/>
      <c r="C101" s="148"/>
      <c r="D101" s="161"/>
    </row>
    <row r="102" spans="1:4" ht="15.75" hidden="1">
      <c r="A102" s="137"/>
      <c r="B102" s="138"/>
      <c r="C102" s="148"/>
      <c r="D102" s="161"/>
    </row>
    <row r="103" spans="1:4" ht="15.75" hidden="1">
      <c r="A103" s="137"/>
      <c r="B103" s="162"/>
      <c r="C103" s="148"/>
      <c r="D103" s="161"/>
    </row>
    <row r="104" spans="1:4" ht="15.75" hidden="1">
      <c r="A104" s="137"/>
      <c r="B104" s="163"/>
      <c r="C104" s="148"/>
      <c r="D104" s="149"/>
    </row>
    <row r="105" spans="1:4" ht="15.75" hidden="1">
      <c r="A105" s="137"/>
      <c r="B105" s="163"/>
      <c r="C105" s="148"/>
      <c r="D105" s="149"/>
    </row>
    <row r="106" spans="1:4" ht="15.75" hidden="1">
      <c r="A106" s="137"/>
      <c r="B106" s="163"/>
      <c r="C106" s="148"/>
      <c r="D106" s="149"/>
    </row>
    <row r="107" spans="1:4" ht="15.75" hidden="1">
      <c r="A107" s="137"/>
      <c r="B107" s="163"/>
      <c r="C107" s="148"/>
      <c r="D107" s="149"/>
    </row>
    <row r="108" spans="1:4" ht="15.75" hidden="1">
      <c r="A108" s="137"/>
      <c r="B108" s="163"/>
      <c r="C108" s="148"/>
      <c r="D108" s="149"/>
    </row>
    <row r="109" spans="1:4" ht="15.75" hidden="1">
      <c r="A109" s="137"/>
      <c r="B109" s="163"/>
      <c r="C109" s="148"/>
      <c r="D109" s="149"/>
    </row>
    <row r="110" spans="1:4" ht="15.75" hidden="1">
      <c r="A110" s="137"/>
      <c r="B110" s="163"/>
      <c r="C110" s="148"/>
      <c r="D110" s="149"/>
    </row>
    <row r="111" spans="1:4" ht="15.75" hidden="1">
      <c r="A111" s="156" t="s">
        <v>8</v>
      </c>
      <c r="B111" s="160">
        <v>0</v>
      </c>
      <c r="C111" s="154"/>
      <c r="D111" s="155"/>
    </row>
    <row r="112" spans="1:4" ht="15.75" hidden="1">
      <c r="A112" s="137" t="s">
        <v>9</v>
      </c>
      <c r="B112" s="138"/>
      <c r="C112" s="148"/>
      <c r="D112" s="149"/>
    </row>
    <row r="113" spans="1:4" ht="15.75" hidden="1">
      <c r="A113" s="137"/>
      <c r="B113" s="138"/>
      <c r="C113" s="151"/>
      <c r="D113" s="164"/>
    </row>
    <row r="114" spans="1:4" ht="63" hidden="1">
      <c r="A114" s="156" t="s">
        <v>10</v>
      </c>
      <c r="B114" s="160">
        <v>0</v>
      </c>
      <c r="C114" s="154"/>
      <c r="D114" s="155"/>
    </row>
    <row r="115" spans="1:4" ht="15.75" hidden="1">
      <c r="A115" s="137"/>
      <c r="B115" s="138"/>
      <c r="C115" s="139"/>
      <c r="D115" s="165"/>
    </row>
    <row r="116" spans="1:4" ht="15.75" hidden="1">
      <c r="A116" s="137"/>
      <c r="B116" s="138"/>
      <c r="C116" s="148"/>
      <c r="D116" s="165"/>
    </row>
    <row r="117" spans="1:4" ht="15.75" hidden="1">
      <c r="A117" s="137"/>
      <c r="B117" s="138"/>
      <c r="C117" s="139"/>
      <c r="D117" s="165"/>
    </row>
    <row r="118" spans="1:4" ht="15.75" hidden="1">
      <c r="A118" s="137"/>
      <c r="B118" s="138"/>
      <c r="C118" s="148"/>
      <c r="D118" s="165"/>
    </row>
    <row r="119" spans="1:4" ht="15.75" hidden="1">
      <c r="A119" s="137"/>
      <c r="B119" s="138"/>
      <c r="C119" s="148"/>
      <c r="D119" s="165"/>
    </row>
    <row r="120" spans="1:4" ht="15.75" hidden="1">
      <c r="A120" s="137"/>
      <c r="B120" s="138"/>
      <c r="C120" s="139"/>
      <c r="D120" s="165"/>
    </row>
    <row r="121" spans="1:4" ht="15.75" hidden="1">
      <c r="A121" s="137"/>
      <c r="B121" s="138"/>
      <c r="C121" s="139"/>
      <c r="D121" s="165"/>
    </row>
    <row r="122" spans="1:4" ht="15.75" hidden="1">
      <c r="A122" s="137"/>
      <c r="B122" s="138"/>
      <c r="C122" s="139"/>
      <c r="D122" s="165"/>
    </row>
    <row r="123" spans="1:4" ht="15.75" hidden="1">
      <c r="A123" s="137"/>
      <c r="B123" s="138"/>
      <c r="C123" s="139"/>
      <c r="D123" s="165"/>
    </row>
    <row r="124" spans="1:4" ht="15.75" hidden="1">
      <c r="A124" s="137"/>
      <c r="B124" s="138"/>
      <c r="C124" s="139"/>
      <c r="D124" s="165"/>
    </row>
    <row r="125" spans="1:4" ht="47.25" hidden="1">
      <c r="A125" s="156" t="s">
        <v>11</v>
      </c>
      <c r="B125" s="160"/>
      <c r="C125" s="154"/>
      <c r="D125" s="155"/>
    </row>
    <row r="126" spans="1:4" ht="47.25" hidden="1">
      <c r="A126" s="137" t="s">
        <v>12</v>
      </c>
      <c r="B126" s="160">
        <v>0</v>
      </c>
      <c r="C126" s="154"/>
      <c r="D126" s="155"/>
    </row>
    <row r="127" spans="1:4" ht="15.75" hidden="1">
      <c r="A127" s="137" t="s">
        <v>27</v>
      </c>
      <c r="B127" s="138"/>
      <c r="C127" s="139"/>
      <c r="D127" s="165"/>
    </row>
    <row r="128" spans="1:4" ht="15.75" hidden="1">
      <c r="A128" s="166"/>
      <c r="B128" s="138"/>
      <c r="C128" s="148"/>
      <c r="D128" s="165"/>
    </row>
    <row r="129" spans="1:4" ht="15.75" hidden="1">
      <c r="A129" s="167"/>
      <c r="B129" s="138"/>
      <c r="C129" s="139"/>
      <c r="D129" s="165"/>
    </row>
    <row r="130" spans="1:4" ht="15.75" hidden="1">
      <c r="A130" s="137"/>
      <c r="B130" s="138"/>
      <c r="C130" s="148"/>
      <c r="D130" s="165"/>
    </row>
    <row r="131" spans="1:4" ht="15.75" hidden="1">
      <c r="A131" s="168"/>
      <c r="B131" s="138"/>
      <c r="C131" s="148"/>
      <c r="D131" s="165"/>
    </row>
    <row r="132" spans="1:4" ht="15.75" hidden="1">
      <c r="A132" s="168"/>
      <c r="B132" s="169"/>
      <c r="C132" s="170"/>
      <c r="D132" s="171"/>
    </row>
    <row r="133" spans="1:4" ht="15.75" hidden="1">
      <c r="A133" s="168"/>
      <c r="B133" s="169"/>
      <c r="C133" s="170"/>
      <c r="D133" s="171"/>
    </row>
    <row r="134" spans="1:4" ht="15.75" hidden="1">
      <c r="A134" s="168"/>
      <c r="B134" s="169"/>
      <c r="C134" s="170"/>
      <c r="D134" s="171"/>
    </row>
    <row r="135" spans="1:4" ht="15.75" hidden="1">
      <c r="A135" s="168"/>
      <c r="B135" s="169"/>
      <c r="C135" s="170"/>
      <c r="D135" s="171"/>
    </row>
    <row r="136" spans="1:4" ht="15.75" hidden="1">
      <c r="A136" s="137"/>
      <c r="B136" s="169"/>
      <c r="C136" s="172"/>
      <c r="D136" s="173"/>
    </row>
    <row r="137" spans="1:4" ht="15.75" hidden="1">
      <c r="A137" s="137"/>
      <c r="B137" s="169"/>
      <c r="C137" s="174"/>
      <c r="D137" s="173"/>
    </row>
    <row r="138" spans="1:4" ht="15.75" hidden="1">
      <c r="A138" s="137"/>
      <c r="B138" s="175"/>
      <c r="C138" s="172"/>
      <c r="D138" s="173"/>
    </row>
    <row r="139" spans="1:4" ht="15.75" hidden="1">
      <c r="A139" s="137"/>
      <c r="B139" s="138"/>
      <c r="C139" s="176"/>
      <c r="D139" s="177"/>
    </row>
    <row r="140" spans="1:4" ht="15.75" hidden="1">
      <c r="A140" s="137"/>
      <c r="B140" s="178"/>
      <c r="C140" s="179"/>
      <c r="D140" s="171"/>
    </row>
    <row r="141" spans="1:4" ht="15.75" hidden="1">
      <c r="A141" s="137"/>
      <c r="B141" s="178"/>
      <c r="C141" s="179"/>
      <c r="D141" s="171"/>
    </row>
    <row r="142" spans="1:4" ht="15.75" hidden="1">
      <c r="A142" s="137"/>
      <c r="B142" s="178"/>
      <c r="C142" s="179"/>
      <c r="D142" s="171"/>
    </row>
    <row r="143" spans="1:4" ht="15.75" hidden="1">
      <c r="A143" s="137"/>
      <c r="B143" s="178"/>
      <c r="C143" s="179"/>
      <c r="D143" s="171"/>
    </row>
    <row r="144" spans="1:4" ht="15.75" hidden="1">
      <c r="A144" s="137"/>
      <c r="B144" s="178"/>
      <c r="C144" s="179"/>
      <c r="D144" s="171"/>
    </row>
    <row r="145" spans="1:4" ht="15.75" hidden="1">
      <c r="A145" s="137"/>
      <c r="B145" s="178"/>
      <c r="C145" s="179"/>
      <c r="D145" s="171"/>
    </row>
    <row r="146" spans="1:4" ht="15.75" hidden="1">
      <c r="A146" s="137"/>
      <c r="B146" s="178"/>
      <c r="C146" s="179"/>
      <c r="D146" s="171"/>
    </row>
    <row r="147" spans="1:4" ht="15.75" hidden="1">
      <c r="A147" s="137"/>
      <c r="B147" s="178"/>
      <c r="C147" s="179"/>
      <c r="D147" s="171"/>
    </row>
    <row r="148" spans="1:4" ht="15.75" hidden="1">
      <c r="A148" s="137"/>
      <c r="B148" s="178"/>
      <c r="C148" s="179"/>
      <c r="D148" s="171"/>
    </row>
    <row r="149" spans="1:4" ht="15.75" hidden="1">
      <c r="A149" s="137"/>
      <c r="B149" s="178"/>
      <c r="C149" s="179"/>
      <c r="D149" s="171"/>
    </row>
    <row r="150" spans="1:4" ht="15.75" hidden="1">
      <c r="A150" s="137"/>
      <c r="B150" s="178"/>
      <c r="C150" s="179"/>
      <c r="D150" s="171"/>
    </row>
    <row r="151" spans="1:4" ht="15.75" hidden="1">
      <c r="A151" s="137"/>
      <c r="B151" s="178"/>
      <c r="C151" s="180"/>
      <c r="D151" s="171"/>
    </row>
    <row r="152" spans="1:4" ht="15.75" hidden="1">
      <c r="A152" s="137"/>
      <c r="B152" s="178"/>
      <c r="C152" s="180"/>
      <c r="D152" s="181"/>
    </row>
    <row r="153" spans="1:4" ht="15.75" hidden="1">
      <c r="A153" s="137"/>
      <c r="B153" s="178"/>
      <c r="C153" s="180"/>
      <c r="D153" s="181"/>
    </row>
    <row r="154" spans="1:4" ht="15.75" hidden="1">
      <c r="A154" s="137"/>
      <c r="B154" s="178"/>
      <c r="C154" s="180"/>
      <c r="D154" s="181"/>
    </row>
    <row r="155" spans="1:4" ht="15.75" hidden="1">
      <c r="A155" s="137"/>
      <c r="B155" s="178"/>
      <c r="C155" s="180"/>
      <c r="D155" s="181"/>
    </row>
    <row r="156" spans="1:4" ht="15.75" hidden="1">
      <c r="A156" s="137"/>
      <c r="B156" s="178"/>
      <c r="C156" s="180"/>
      <c r="D156" s="181"/>
    </row>
    <row r="157" spans="1:4" ht="15.75" hidden="1">
      <c r="A157" s="137"/>
      <c r="B157" s="178"/>
      <c r="C157" s="180"/>
      <c r="D157" s="181"/>
    </row>
    <row r="158" spans="1:4" ht="15.75" hidden="1">
      <c r="A158" s="137"/>
      <c r="B158" s="178"/>
      <c r="C158" s="180"/>
      <c r="D158" s="181"/>
    </row>
    <row r="159" spans="1:4" ht="15.75" hidden="1">
      <c r="A159" s="182"/>
      <c r="B159" s="175"/>
      <c r="C159" s="183"/>
      <c r="D159" s="184"/>
    </row>
    <row r="160" spans="1:4" ht="15.75" hidden="1">
      <c r="A160" s="185"/>
      <c r="B160" s="186"/>
      <c r="C160" s="180"/>
      <c r="D160" s="171"/>
    </row>
    <row r="161" spans="1:4" ht="15.75" hidden="1">
      <c r="A161" s="185"/>
      <c r="B161" s="186"/>
      <c r="C161" s="180"/>
      <c r="D161" s="171"/>
    </row>
    <row r="162" spans="1:4" ht="15.75" hidden="1">
      <c r="A162" s="185"/>
      <c r="B162" s="186"/>
      <c r="C162" s="180"/>
      <c r="D162" s="171"/>
    </row>
    <row r="163" spans="1:4" ht="15.75" hidden="1">
      <c r="A163" s="185"/>
      <c r="B163" s="186"/>
      <c r="C163" s="180"/>
      <c r="D163" s="171"/>
    </row>
    <row r="164" spans="1:4" ht="15.75" hidden="1">
      <c r="A164" s="185"/>
      <c r="B164" s="186"/>
      <c r="C164" s="180"/>
      <c r="D164" s="171"/>
    </row>
    <row r="165" spans="1:4" ht="15.75" hidden="1">
      <c r="A165" s="185"/>
      <c r="B165" s="186"/>
      <c r="C165" s="180"/>
      <c r="D165" s="187"/>
    </row>
    <row r="166" spans="1:4" ht="15.75" hidden="1">
      <c r="A166" s="185"/>
      <c r="B166" s="186"/>
      <c r="C166" s="180"/>
      <c r="D166" s="187"/>
    </row>
    <row r="167" spans="1:4" ht="15.75" hidden="1">
      <c r="A167" s="185"/>
      <c r="B167" s="186"/>
      <c r="C167" s="180"/>
      <c r="D167" s="188"/>
    </row>
    <row r="168" spans="1:4" ht="15.75" hidden="1">
      <c r="A168" s="185"/>
      <c r="B168" s="186"/>
      <c r="C168" s="180"/>
      <c r="D168" s="171"/>
    </row>
    <row r="169" spans="1:4" ht="15.75" hidden="1">
      <c r="A169" s="185"/>
      <c r="B169" s="186"/>
      <c r="C169" s="180"/>
      <c r="D169" s="171"/>
    </row>
    <row r="170" spans="1:4" ht="15.75">
      <c r="A170" s="189" t="s">
        <v>13</v>
      </c>
      <c r="B170" s="190">
        <v>0</v>
      </c>
      <c r="C170" s="191"/>
      <c r="D170" s="192"/>
    </row>
    <row r="171" spans="1:4" ht="15.75">
      <c r="A171" s="137"/>
      <c r="B171" s="138"/>
      <c r="C171" s="139"/>
      <c r="D171" s="140"/>
    </row>
    <row r="172" spans="1:4" ht="15.75">
      <c r="A172" s="193"/>
      <c r="B172" s="138"/>
      <c r="C172" s="139"/>
      <c r="D172" s="140"/>
    </row>
    <row r="173" spans="1:4" ht="15.75">
      <c r="A173" s="194"/>
      <c r="B173" s="142"/>
      <c r="C173" s="143"/>
      <c r="D173" s="144"/>
    </row>
    <row r="174" spans="1:4" ht="15.75">
      <c r="A174" s="194"/>
      <c r="B174" s="142"/>
      <c r="C174" s="143"/>
      <c r="D174" s="144"/>
    </row>
    <row r="175" spans="1:4" ht="15.75">
      <c r="A175" s="194"/>
      <c r="B175" s="142"/>
      <c r="C175" s="143"/>
      <c r="D175" s="144"/>
    </row>
    <row r="176" spans="1:4" ht="16.5" thickBot="1">
      <c r="A176" s="195"/>
      <c r="B176" s="196"/>
      <c r="C176" s="197"/>
      <c r="D176" s="198"/>
    </row>
    <row r="177" spans="1:4" ht="16.5" thickBot="1">
      <c r="A177" s="199" t="s">
        <v>14</v>
      </c>
      <c r="B177" s="200">
        <f>B17+B11</f>
        <v>2079.35</v>
      </c>
      <c r="C177" s="131"/>
      <c r="D177" s="132"/>
    </row>
    <row r="178" spans="1:4" ht="15.75">
      <c r="A178" s="201"/>
      <c r="B178" s="201"/>
      <c r="C178" s="201"/>
      <c r="D178" s="201"/>
    </row>
  </sheetData>
  <mergeCells count="2">
    <mergeCell ref="A6:D6"/>
    <mergeCell ref="A7:D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topLeftCell="A4" workbookViewId="0">
      <selection activeCell="E10" sqref="E10"/>
    </sheetView>
  </sheetViews>
  <sheetFormatPr defaultRowHeight="12.75"/>
  <cols>
    <col min="1" max="1" width="26.5703125" customWidth="1"/>
    <col min="2" max="2" width="14.7109375" customWidth="1"/>
    <col min="3" max="3" width="19.140625" customWidth="1"/>
    <col min="4" max="4" width="35.85546875" customWidth="1"/>
  </cols>
  <sheetData>
    <row r="1" spans="1:4" ht="15.75">
      <c r="A1" s="124"/>
      <c r="B1" s="124"/>
      <c r="C1" s="125"/>
      <c r="D1" s="124"/>
    </row>
    <row r="2" spans="1:4" ht="15.75">
      <c r="A2" s="126" t="s">
        <v>715</v>
      </c>
      <c r="B2" s="127"/>
      <c r="C2" s="127"/>
      <c r="D2" s="127"/>
    </row>
    <row r="3" spans="1:4" ht="15.75">
      <c r="A3" s="126"/>
      <c r="B3" s="127"/>
      <c r="C3" s="127"/>
      <c r="D3" s="127"/>
    </row>
    <row r="4" spans="1:4" ht="15.75">
      <c r="A4" s="126"/>
      <c r="B4" s="127"/>
      <c r="C4" s="127"/>
      <c r="D4" s="127"/>
    </row>
    <row r="5" spans="1:4" ht="15.75">
      <c r="A5" s="124"/>
      <c r="B5" s="124"/>
      <c r="C5" s="124"/>
      <c r="D5" s="124"/>
    </row>
    <row r="6" spans="1:4" ht="15.75">
      <c r="A6" s="259" t="s">
        <v>716</v>
      </c>
      <c r="B6" s="259"/>
      <c r="C6" s="259"/>
      <c r="D6" s="259"/>
    </row>
    <row r="7" spans="1:4" ht="15.75">
      <c r="A7" s="259" t="s">
        <v>918</v>
      </c>
      <c r="B7" s="259"/>
      <c r="C7" s="259"/>
      <c r="D7" s="259"/>
    </row>
    <row r="8" spans="1:4" ht="15.75">
      <c r="A8" s="224"/>
      <c r="B8" s="224"/>
      <c r="C8" s="224"/>
      <c r="D8" s="224"/>
    </row>
    <row r="9" spans="1:4" ht="16.5" thickBot="1">
      <c r="A9" s="224"/>
      <c r="B9" s="224"/>
      <c r="C9" s="224"/>
      <c r="D9" s="224"/>
    </row>
    <row r="10" spans="1:4" ht="32.25" thickBot="1">
      <c r="A10" s="129" t="s">
        <v>1</v>
      </c>
      <c r="B10" s="130" t="s">
        <v>718</v>
      </c>
      <c r="C10" s="131" t="s">
        <v>2</v>
      </c>
      <c r="D10" s="132" t="s">
        <v>719</v>
      </c>
    </row>
    <row r="11" spans="1:4" ht="31.5">
      <c r="A11" s="133" t="s">
        <v>720</v>
      </c>
      <c r="B11" s="134">
        <f>B12+B13+B14</f>
        <v>50000</v>
      </c>
      <c r="C11" s="135"/>
      <c r="D11" s="136"/>
    </row>
    <row r="12" spans="1:4" ht="15.75">
      <c r="A12" s="137"/>
      <c r="B12" s="138"/>
      <c r="C12" s="139" t="s">
        <v>721</v>
      </c>
      <c r="D12" s="140" t="s">
        <v>469</v>
      </c>
    </row>
    <row r="13" spans="1:4" ht="15.75">
      <c r="A13" s="137"/>
      <c r="B13" s="138"/>
      <c r="C13" s="139" t="s">
        <v>722</v>
      </c>
      <c r="D13" s="140" t="s">
        <v>723</v>
      </c>
    </row>
    <row r="14" spans="1:4" ht="15.75">
      <c r="A14" s="137" t="s">
        <v>919</v>
      </c>
      <c r="B14" s="138">
        <v>50000</v>
      </c>
      <c r="C14" s="139" t="s">
        <v>920</v>
      </c>
      <c r="D14" s="140" t="s">
        <v>921</v>
      </c>
    </row>
    <row r="15" spans="1:4" ht="15.75">
      <c r="A15" s="137"/>
      <c r="B15" s="138"/>
      <c r="C15" s="139"/>
      <c r="D15" s="140"/>
    </row>
    <row r="16" spans="1:4" ht="16.5" thickBot="1">
      <c r="A16" s="141"/>
      <c r="B16" s="142"/>
      <c r="C16" s="143"/>
      <c r="D16" s="144"/>
    </row>
    <row r="17" spans="1:4" ht="15.75">
      <c r="A17" s="202" t="s">
        <v>6</v>
      </c>
      <c r="B17" s="134">
        <f>B18+B19+B20+B21+B22+B23+B24+B25</f>
        <v>10824.2</v>
      </c>
      <c r="C17" s="135"/>
      <c r="D17" s="146"/>
    </row>
    <row r="18" spans="1:4" ht="15.75">
      <c r="A18" s="203" t="s">
        <v>21</v>
      </c>
      <c r="B18" s="138">
        <v>4165</v>
      </c>
      <c r="C18" s="148" t="s">
        <v>922</v>
      </c>
      <c r="D18" s="149" t="s">
        <v>923</v>
      </c>
    </row>
    <row r="19" spans="1:4" ht="15.75">
      <c r="A19" s="137"/>
      <c r="B19" s="138">
        <v>833</v>
      </c>
      <c r="C19" s="148" t="s">
        <v>922</v>
      </c>
      <c r="D19" s="149" t="s">
        <v>924</v>
      </c>
    </row>
    <row r="20" spans="1:4" ht="15.75">
      <c r="A20" s="137"/>
      <c r="B20" s="150">
        <v>336.2</v>
      </c>
      <c r="C20" s="148" t="s">
        <v>925</v>
      </c>
      <c r="D20" s="149" t="s">
        <v>926</v>
      </c>
    </row>
    <row r="21" spans="1:4" ht="15.75">
      <c r="A21" s="137"/>
      <c r="B21" s="138">
        <v>5490</v>
      </c>
      <c r="C21" s="148" t="s">
        <v>927</v>
      </c>
      <c r="D21" s="149" t="s">
        <v>928</v>
      </c>
    </row>
    <row r="22" spans="1:4" ht="15.75" hidden="1">
      <c r="A22" s="137"/>
      <c r="B22" s="138"/>
      <c r="C22" s="148"/>
      <c r="D22" s="149"/>
    </row>
    <row r="23" spans="1:4" ht="15.75" hidden="1">
      <c r="A23" s="137"/>
      <c r="B23" s="138"/>
      <c r="C23" s="148"/>
      <c r="D23" s="149"/>
    </row>
    <row r="24" spans="1:4" ht="15.75" hidden="1">
      <c r="A24" s="137"/>
      <c r="B24" s="138"/>
      <c r="C24" s="148"/>
      <c r="D24" s="149"/>
    </row>
    <row r="25" spans="1:4" ht="15.75" hidden="1">
      <c r="A25" s="137"/>
      <c r="B25" s="138"/>
      <c r="C25" s="139"/>
      <c r="D25" s="149"/>
    </row>
    <row r="26" spans="1:4" ht="15.75" hidden="1">
      <c r="A26" s="137"/>
      <c r="B26" s="138"/>
      <c r="C26" s="139"/>
      <c r="D26" s="149"/>
    </row>
    <row r="27" spans="1:4" ht="15.75" hidden="1">
      <c r="A27" s="137"/>
      <c r="B27" s="138"/>
      <c r="C27" s="139"/>
      <c r="D27" s="149"/>
    </row>
    <row r="28" spans="1:4" ht="15.75" hidden="1">
      <c r="A28" s="137"/>
      <c r="B28" s="138"/>
      <c r="C28" s="139"/>
      <c r="D28" s="149"/>
    </row>
    <row r="29" spans="1:4" ht="15.75" hidden="1">
      <c r="A29" s="137"/>
      <c r="B29" s="138"/>
      <c r="C29" s="139"/>
      <c r="D29" s="149"/>
    </row>
    <row r="30" spans="1:4" ht="15.75" hidden="1">
      <c r="A30" s="137"/>
      <c r="B30" s="138"/>
      <c r="C30" s="139"/>
      <c r="D30" s="149"/>
    </row>
    <row r="31" spans="1:4" ht="15.75" hidden="1">
      <c r="A31" s="137"/>
      <c r="B31" s="138"/>
      <c r="C31" s="139"/>
      <c r="D31" s="149"/>
    </row>
    <row r="32" spans="1:4" ht="15.75" hidden="1">
      <c r="A32" s="137"/>
      <c r="B32" s="138"/>
      <c r="C32" s="139"/>
      <c r="D32" s="149"/>
    </row>
    <row r="33" spans="1:4" ht="15.75" hidden="1">
      <c r="A33" s="137"/>
      <c r="B33" s="138"/>
      <c r="C33" s="139"/>
      <c r="D33" s="149"/>
    </row>
    <row r="34" spans="1:4" ht="15.75" hidden="1">
      <c r="A34" s="137"/>
      <c r="B34" s="138"/>
      <c r="C34" s="139"/>
      <c r="D34" s="140"/>
    </row>
    <row r="35" spans="1:4" ht="15.75" hidden="1">
      <c r="A35" s="137"/>
      <c r="B35" s="138"/>
      <c r="C35" s="139"/>
      <c r="D35" s="140"/>
    </row>
    <row r="36" spans="1:4" ht="15.75" hidden="1">
      <c r="A36" s="137"/>
      <c r="B36" s="138"/>
      <c r="C36" s="139"/>
      <c r="D36" s="140"/>
    </row>
    <row r="37" spans="1:4" ht="15.75" hidden="1">
      <c r="A37" s="137"/>
      <c r="B37" s="138"/>
      <c r="C37" s="139"/>
      <c r="D37" s="140"/>
    </row>
    <row r="38" spans="1:4" ht="15.75" hidden="1">
      <c r="A38" s="137"/>
      <c r="B38" s="138"/>
      <c r="C38" s="139"/>
      <c r="D38" s="140"/>
    </row>
    <row r="39" spans="1:4" ht="15.75" hidden="1">
      <c r="A39" s="137"/>
      <c r="B39" s="138"/>
      <c r="C39" s="139"/>
      <c r="D39" s="140"/>
    </row>
    <row r="40" spans="1:4" ht="15.75" hidden="1">
      <c r="A40" s="137"/>
      <c r="B40" s="138"/>
      <c r="C40" s="139"/>
      <c r="D40" s="140"/>
    </row>
    <row r="41" spans="1:4" ht="15.75" hidden="1">
      <c r="A41" s="137"/>
      <c r="B41" s="138"/>
      <c r="C41" s="139"/>
      <c r="D41" s="140"/>
    </row>
    <row r="42" spans="1:4" ht="15.75" hidden="1">
      <c r="A42" s="137"/>
      <c r="B42" s="138"/>
      <c r="C42" s="139"/>
      <c r="D42" s="140"/>
    </row>
    <row r="43" spans="1:4" ht="15.75" hidden="1">
      <c r="A43" s="137"/>
      <c r="B43" s="138"/>
      <c r="C43" s="139"/>
      <c r="D43" s="140"/>
    </row>
    <row r="44" spans="1:4" ht="15.75" hidden="1">
      <c r="A44" s="137"/>
      <c r="B44" s="138"/>
      <c r="C44" s="139"/>
      <c r="D44" s="140"/>
    </row>
    <row r="45" spans="1:4" ht="15.75" hidden="1">
      <c r="A45" s="137"/>
      <c r="B45" s="138"/>
      <c r="C45" s="139"/>
      <c r="D45" s="140"/>
    </row>
    <row r="46" spans="1:4" ht="15.75" hidden="1">
      <c r="A46" s="137"/>
      <c r="B46" s="138"/>
      <c r="C46" s="139"/>
      <c r="D46" s="140"/>
    </row>
    <row r="47" spans="1:4" ht="15.75" hidden="1">
      <c r="A47" s="137"/>
      <c r="B47" s="138"/>
      <c r="C47" s="139"/>
      <c r="D47" s="140"/>
    </row>
    <row r="48" spans="1:4" ht="15.75" hidden="1">
      <c r="A48" s="137"/>
      <c r="B48" s="138"/>
      <c r="C48" s="139"/>
      <c r="D48" s="140"/>
    </row>
    <row r="49" spans="1:4" ht="15.75" hidden="1">
      <c r="A49" s="137"/>
      <c r="B49" s="138"/>
      <c r="C49" s="139"/>
      <c r="D49" s="140"/>
    </row>
    <row r="50" spans="1:4" ht="15.75" hidden="1">
      <c r="A50" s="137"/>
      <c r="B50" s="138"/>
      <c r="C50" s="139"/>
      <c r="D50" s="140"/>
    </row>
    <row r="51" spans="1:4" ht="15.75" hidden="1">
      <c r="A51" s="137"/>
      <c r="B51" s="138"/>
      <c r="C51" s="139"/>
      <c r="D51" s="140"/>
    </row>
    <row r="52" spans="1:4" ht="15.75" hidden="1">
      <c r="A52" s="137"/>
      <c r="B52" s="138"/>
      <c r="C52" s="139"/>
      <c r="D52" s="140"/>
    </row>
    <row r="53" spans="1:4" ht="15.75" hidden="1">
      <c r="A53" s="137"/>
      <c r="B53" s="138"/>
      <c r="C53" s="139"/>
      <c r="D53" s="140"/>
    </row>
    <row r="54" spans="1:4" ht="15.75" hidden="1">
      <c r="A54" s="137"/>
      <c r="B54" s="138"/>
      <c r="C54" s="139"/>
      <c r="D54" s="140"/>
    </row>
    <row r="55" spans="1:4" ht="15.75" hidden="1">
      <c r="A55" s="137"/>
      <c r="B55" s="138"/>
      <c r="C55" s="139"/>
      <c r="D55" s="140"/>
    </row>
    <row r="56" spans="1:4" ht="15.75" hidden="1">
      <c r="A56" s="137"/>
      <c r="B56" s="138"/>
      <c r="C56" s="139"/>
      <c r="D56" s="140"/>
    </row>
    <row r="57" spans="1:4" ht="15.75" hidden="1">
      <c r="A57" s="137"/>
      <c r="B57" s="138"/>
      <c r="C57" s="139"/>
      <c r="D57" s="140"/>
    </row>
    <row r="58" spans="1:4" ht="15.75" hidden="1">
      <c r="A58" s="137"/>
      <c r="B58" s="138"/>
      <c r="C58" s="139"/>
      <c r="D58" s="140"/>
    </row>
    <row r="59" spans="1:4" ht="15.75" hidden="1">
      <c r="A59" s="137"/>
      <c r="B59" s="138"/>
      <c r="C59" s="139"/>
      <c r="D59" s="140"/>
    </row>
    <row r="60" spans="1:4" ht="15.75" hidden="1">
      <c r="A60" s="137"/>
      <c r="B60" s="138"/>
      <c r="C60" s="139"/>
      <c r="D60" s="140"/>
    </row>
    <row r="61" spans="1:4" ht="15.75" hidden="1">
      <c r="A61" s="137"/>
      <c r="B61" s="138"/>
      <c r="C61" s="151"/>
      <c r="D61" s="140"/>
    </row>
    <row r="62" spans="1:4" ht="15.75" hidden="1">
      <c r="A62" s="137"/>
      <c r="B62" s="138"/>
      <c r="C62" s="139"/>
      <c r="D62" s="140"/>
    </row>
    <row r="63" spans="1:4" ht="15.75" hidden="1">
      <c r="A63" s="137"/>
      <c r="B63" s="138"/>
      <c r="C63" s="139"/>
      <c r="D63" s="140"/>
    </row>
    <row r="64" spans="1:4" ht="15.75" hidden="1">
      <c r="A64" s="137"/>
      <c r="B64" s="138"/>
      <c r="C64" s="139"/>
      <c r="D64" s="140"/>
    </row>
    <row r="65" spans="1:4" ht="15.75" hidden="1">
      <c r="A65" s="137"/>
      <c r="B65" s="138"/>
      <c r="C65" s="139"/>
      <c r="D65" s="140"/>
    </row>
    <row r="66" spans="1:4" ht="15.75" hidden="1">
      <c r="A66" s="137"/>
      <c r="B66" s="138"/>
      <c r="C66" s="139"/>
      <c r="D66" s="140"/>
    </row>
    <row r="67" spans="1:4" ht="15.75" hidden="1">
      <c r="A67" s="137"/>
      <c r="B67" s="138"/>
      <c r="C67" s="139"/>
      <c r="D67" s="140"/>
    </row>
    <row r="68" spans="1:4" ht="15.75" hidden="1">
      <c r="A68" s="137"/>
      <c r="B68" s="138"/>
      <c r="C68" s="139"/>
      <c r="D68" s="140"/>
    </row>
    <row r="69" spans="1:4" ht="15.75" hidden="1">
      <c r="A69" s="137"/>
      <c r="B69" s="138"/>
      <c r="C69" s="139"/>
      <c r="D69" s="140"/>
    </row>
    <row r="70" spans="1:4" ht="15.75" hidden="1">
      <c r="A70" s="137"/>
      <c r="B70" s="138"/>
      <c r="C70" s="139"/>
      <c r="D70" s="140"/>
    </row>
    <row r="71" spans="1:4" ht="15.75" hidden="1">
      <c r="A71" s="137"/>
      <c r="B71" s="138"/>
      <c r="C71" s="139"/>
      <c r="D71" s="140"/>
    </row>
    <row r="72" spans="1:4" ht="15.75" hidden="1">
      <c r="A72" s="137"/>
      <c r="B72" s="138"/>
      <c r="C72" s="139"/>
      <c r="D72" s="140"/>
    </row>
    <row r="73" spans="1:4" ht="15.75" hidden="1">
      <c r="A73" s="137"/>
      <c r="B73" s="138"/>
      <c r="C73" s="139"/>
      <c r="D73" s="140"/>
    </row>
    <row r="74" spans="1:4" ht="15.75" hidden="1">
      <c r="A74" s="137"/>
      <c r="B74" s="138"/>
      <c r="C74" s="139"/>
      <c r="D74" s="140"/>
    </row>
    <row r="75" spans="1:4" ht="15.75" hidden="1">
      <c r="A75" s="137"/>
      <c r="B75" s="138"/>
      <c r="C75" s="139"/>
      <c r="D75" s="140"/>
    </row>
    <row r="76" spans="1:4" ht="15.75" hidden="1">
      <c r="A76" s="137"/>
      <c r="B76" s="138"/>
      <c r="C76" s="139"/>
      <c r="D76" s="140"/>
    </row>
    <row r="77" spans="1:4" ht="15.75" hidden="1">
      <c r="A77" s="137"/>
      <c r="B77" s="138"/>
      <c r="C77" s="139"/>
      <c r="D77" s="140"/>
    </row>
    <row r="78" spans="1:4" ht="15.75" hidden="1">
      <c r="A78" s="137"/>
      <c r="B78" s="138"/>
      <c r="C78" s="139"/>
      <c r="D78" s="140"/>
    </row>
    <row r="79" spans="1:4" ht="15.75" hidden="1">
      <c r="A79" s="137"/>
      <c r="B79" s="138"/>
      <c r="C79" s="139"/>
      <c r="D79" s="140"/>
    </row>
    <row r="80" spans="1:4" ht="15.75" hidden="1">
      <c r="A80" s="137"/>
      <c r="B80" s="138"/>
      <c r="C80" s="139"/>
      <c r="D80" s="140"/>
    </row>
    <row r="81" spans="1:4" ht="15.75" hidden="1">
      <c r="A81" s="137"/>
      <c r="B81" s="138"/>
      <c r="C81" s="139"/>
      <c r="D81" s="140"/>
    </row>
    <row r="82" spans="1:4" ht="15.75" hidden="1">
      <c r="A82" s="137"/>
      <c r="B82" s="138"/>
      <c r="C82" s="139"/>
      <c r="D82" s="140"/>
    </row>
    <row r="83" spans="1:4" ht="15.75" hidden="1">
      <c r="A83" s="137"/>
      <c r="B83" s="138"/>
      <c r="C83" s="139"/>
      <c r="D83" s="140"/>
    </row>
    <row r="84" spans="1:4" ht="15.75" hidden="1">
      <c r="A84" s="137"/>
      <c r="B84" s="138"/>
      <c r="C84" s="139"/>
      <c r="D84" s="140"/>
    </row>
    <row r="85" spans="1:4" ht="15.75" hidden="1">
      <c r="A85" s="137"/>
      <c r="B85" s="138"/>
      <c r="C85" s="139"/>
      <c r="D85" s="140"/>
    </row>
    <row r="86" spans="1:4" ht="15.75" hidden="1">
      <c r="A86" s="137"/>
      <c r="B86" s="138"/>
      <c r="C86" s="139"/>
      <c r="D86" s="140"/>
    </row>
    <row r="87" spans="1:4" ht="15.75" hidden="1">
      <c r="A87" s="137"/>
      <c r="B87" s="138"/>
      <c r="C87" s="139"/>
      <c r="D87" s="140"/>
    </row>
    <row r="88" spans="1:4" ht="15.75" hidden="1">
      <c r="A88" s="137"/>
      <c r="B88" s="138"/>
      <c r="C88" s="139"/>
      <c r="D88" s="140"/>
    </row>
    <row r="89" spans="1:4" ht="31.5">
      <c r="A89" s="152" t="s">
        <v>727</v>
      </c>
      <c r="B89" s="153">
        <f>B90+B91+B92+B93</f>
        <v>0</v>
      </c>
      <c r="C89" s="154"/>
      <c r="D89" s="155"/>
    </row>
    <row r="90" spans="1:4" ht="15.75">
      <c r="A90" s="156"/>
      <c r="B90" s="157"/>
      <c r="C90" s="148" t="s">
        <v>728</v>
      </c>
      <c r="D90" s="158" t="s">
        <v>729</v>
      </c>
    </row>
    <row r="91" spans="1:4" ht="15.75">
      <c r="A91" s="156"/>
      <c r="B91" s="157"/>
      <c r="C91" s="148" t="s">
        <v>728</v>
      </c>
      <c r="D91" s="158" t="s">
        <v>729</v>
      </c>
    </row>
    <row r="92" spans="1:4" ht="15.75" hidden="1">
      <c r="A92" s="156"/>
      <c r="B92" s="157"/>
      <c r="C92" s="148"/>
      <c r="D92" s="159"/>
    </row>
    <row r="93" spans="1:4" ht="15.75" hidden="1">
      <c r="A93" s="156"/>
      <c r="B93" s="157"/>
      <c r="C93" s="148"/>
      <c r="D93" s="159"/>
    </row>
    <row r="94" spans="1:4" ht="15.75" hidden="1">
      <c r="A94" s="156"/>
      <c r="B94" s="160"/>
      <c r="C94" s="148"/>
      <c r="D94" s="161"/>
    </row>
    <row r="95" spans="1:4" ht="15.75" hidden="1">
      <c r="A95" s="156"/>
      <c r="B95" s="160"/>
      <c r="C95" s="148"/>
      <c r="D95" s="161"/>
    </row>
    <row r="96" spans="1:4" ht="15.75" hidden="1">
      <c r="A96" s="156"/>
      <c r="B96" s="160"/>
      <c r="C96" s="148"/>
      <c r="D96" s="161"/>
    </row>
    <row r="97" spans="1:4" ht="15.75" hidden="1">
      <c r="A97" s="156"/>
      <c r="B97" s="160"/>
      <c r="C97" s="148"/>
      <c r="D97" s="161"/>
    </row>
    <row r="98" spans="1:4" ht="15.75" hidden="1">
      <c r="A98" s="137"/>
      <c r="B98" s="138"/>
      <c r="C98" s="148"/>
      <c r="D98" s="161"/>
    </row>
    <row r="99" spans="1:4" ht="15.75" hidden="1">
      <c r="A99" s="137"/>
      <c r="B99" s="138"/>
      <c r="C99" s="148"/>
      <c r="D99" s="161"/>
    </row>
    <row r="100" spans="1:4" ht="15.75" hidden="1">
      <c r="A100" s="137"/>
      <c r="B100" s="138"/>
      <c r="C100" s="148"/>
      <c r="D100" s="161"/>
    </row>
    <row r="101" spans="1:4" ht="15.75" hidden="1">
      <c r="A101" s="137"/>
      <c r="B101" s="138"/>
      <c r="C101" s="148"/>
      <c r="D101" s="161"/>
    </row>
    <row r="102" spans="1:4" ht="15.75" hidden="1">
      <c r="A102" s="137"/>
      <c r="B102" s="138"/>
      <c r="C102" s="148"/>
      <c r="D102" s="161"/>
    </row>
    <row r="103" spans="1:4" ht="15.75" hidden="1">
      <c r="A103" s="137"/>
      <c r="B103" s="162"/>
      <c r="C103" s="148"/>
      <c r="D103" s="161"/>
    </row>
    <row r="104" spans="1:4" ht="15.75" hidden="1">
      <c r="A104" s="137"/>
      <c r="B104" s="163"/>
      <c r="C104" s="148"/>
      <c r="D104" s="149"/>
    </row>
    <row r="105" spans="1:4" ht="15.75" hidden="1">
      <c r="A105" s="137"/>
      <c r="B105" s="163"/>
      <c r="C105" s="148"/>
      <c r="D105" s="149"/>
    </row>
    <row r="106" spans="1:4" ht="15.75" hidden="1">
      <c r="A106" s="137"/>
      <c r="B106" s="163"/>
      <c r="C106" s="148"/>
      <c r="D106" s="149"/>
    </row>
    <row r="107" spans="1:4" ht="15.75" hidden="1">
      <c r="A107" s="137"/>
      <c r="B107" s="163"/>
      <c r="C107" s="148"/>
      <c r="D107" s="149"/>
    </row>
    <row r="108" spans="1:4" ht="15.75" hidden="1">
      <c r="A108" s="137"/>
      <c r="B108" s="163"/>
      <c r="C108" s="148"/>
      <c r="D108" s="149"/>
    </row>
    <row r="109" spans="1:4" ht="15.75" hidden="1">
      <c r="A109" s="137"/>
      <c r="B109" s="163"/>
      <c r="C109" s="148"/>
      <c r="D109" s="149"/>
    </row>
    <row r="110" spans="1:4" ht="15.75" hidden="1">
      <c r="A110" s="137"/>
      <c r="B110" s="163"/>
      <c r="C110" s="148"/>
      <c r="D110" s="149"/>
    </row>
    <row r="111" spans="1:4" ht="15.75" hidden="1">
      <c r="A111" s="156" t="s">
        <v>8</v>
      </c>
      <c r="B111" s="160">
        <v>0</v>
      </c>
      <c r="C111" s="154"/>
      <c r="D111" s="155"/>
    </row>
    <row r="112" spans="1:4" ht="15.75" hidden="1">
      <c r="A112" s="137" t="s">
        <v>9</v>
      </c>
      <c r="B112" s="138"/>
      <c r="C112" s="148"/>
      <c r="D112" s="149"/>
    </row>
    <row r="113" spans="1:4" ht="15.75" hidden="1">
      <c r="A113" s="137"/>
      <c r="B113" s="138"/>
      <c r="C113" s="151"/>
      <c r="D113" s="164"/>
    </row>
    <row r="114" spans="1:4" ht="63" hidden="1">
      <c r="A114" s="156" t="s">
        <v>10</v>
      </c>
      <c r="B114" s="160">
        <v>0</v>
      </c>
      <c r="C114" s="154"/>
      <c r="D114" s="155"/>
    </row>
    <row r="115" spans="1:4" ht="15.75" hidden="1">
      <c r="A115" s="137"/>
      <c r="B115" s="138"/>
      <c r="C115" s="139"/>
      <c r="D115" s="165"/>
    </row>
    <row r="116" spans="1:4" ht="15.75" hidden="1">
      <c r="A116" s="137"/>
      <c r="B116" s="138"/>
      <c r="C116" s="148"/>
      <c r="D116" s="165"/>
    </row>
    <row r="117" spans="1:4" ht="15.75" hidden="1">
      <c r="A117" s="137"/>
      <c r="B117" s="138"/>
      <c r="C117" s="139"/>
      <c r="D117" s="165"/>
    </row>
    <row r="118" spans="1:4" ht="15.75" hidden="1">
      <c r="A118" s="137"/>
      <c r="B118" s="138"/>
      <c r="C118" s="148"/>
      <c r="D118" s="165"/>
    </row>
    <row r="119" spans="1:4" ht="15.75" hidden="1">
      <c r="A119" s="137"/>
      <c r="B119" s="138"/>
      <c r="C119" s="148"/>
      <c r="D119" s="165"/>
    </row>
    <row r="120" spans="1:4" ht="15.75" hidden="1">
      <c r="A120" s="137"/>
      <c r="B120" s="138"/>
      <c r="C120" s="139"/>
      <c r="D120" s="165"/>
    </row>
    <row r="121" spans="1:4" ht="15.75" hidden="1">
      <c r="A121" s="137"/>
      <c r="B121" s="138"/>
      <c r="C121" s="139"/>
      <c r="D121" s="165"/>
    </row>
    <row r="122" spans="1:4" ht="15.75" hidden="1">
      <c r="A122" s="137"/>
      <c r="B122" s="138"/>
      <c r="C122" s="139"/>
      <c r="D122" s="165"/>
    </row>
    <row r="123" spans="1:4" ht="15.75" hidden="1">
      <c r="A123" s="137"/>
      <c r="B123" s="138"/>
      <c r="C123" s="139"/>
      <c r="D123" s="165"/>
    </row>
    <row r="124" spans="1:4" ht="15.75" hidden="1">
      <c r="A124" s="137"/>
      <c r="B124" s="138"/>
      <c r="C124" s="139"/>
      <c r="D124" s="165"/>
    </row>
    <row r="125" spans="1:4" ht="47.25" hidden="1">
      <c r="A125" s="156" t="s">
        <v>11</v>
      </c>
      <c r="B125" s="160"/>
      <c r="C125" s="154"/>
      <c r="D125" s="155"/>
    </row>
    <row r="126" spans="1:4" ht="47.25" hidden="1">
      <c r="A126" s="137" t="s">
        <v>12</v>
      </c>
      <c r="B126" s="160">
        <v>0</v>
      </c>
      <c r="C126" s="154"/>
      <c r="D126" s="155"/>
    </row>
    <row r="127" spans="1:4" ht="15.75" hidden="1">
      <c r="A127" s="137" t="s">
        <v>27</v>
      </c>
      <c r="B127" s="138"/>
      <c r="C127" s="139"/>
      <c r="D127" s="165"/>
    </row>
    <row r="128" spans="1:4" ht="15.75" hidden="1">
      <c r="A128" s="166"/>
      <c r="B128" s="138"/>
      <c r="C128" s="148"/>
      <c r="D128" s="165"/>
    </row>
    <row r="129" spans="1:4" ht="15.75" hidden="1">
      <c r="A129" s="167"/>
      <c r="B129" s="138"/>
      <c r="C129" s="139"/>
      <c r="D129" s="165"/>
    </row>
    <row r="130" spans="1:4" ht="15.75" hidden="1">
      <c r="A130" s="137"/>
      <c r="B130" s="138"/>
      <c r="C130" s="148"/>
      <c r="D130" s="165"/>
    </row>
    <row r="131" spans="1:4" ht="15.75" hidden="1">
      <c r="A131" s="168"/>
      <c r="B131" s="138"/>
      <c r="C131" s="148"/>
      <c r="D131" s="165"/>
    </row>
    <row r="132" spans="1:4" ht="15.75" hidden="1">
      <c r="A132" s="168"/>
      <c r="B132" s="169"/>
      <c r="C132" s="170"/>
      <c r="D132" s="171"/>
    </row>
    <row r="133" spans="1:4" ht="15.75" hidden="1">
      <c r="A133" s="168"/>
      <c r="B133" s="169"/>
      <c r="C133" s="170"/>
      <c r="D133" s="171"/>
    </row>
    <row r="134" spans="1:4" ht="15.75" hidden="1">
      <c r="A134" s="168"/>
      <c r="B134" s="169"/>
      <c r="C134" s="170"/>
      <c r="D134" s="171"/>
    </row>
    <row r="135" spans="1:4" ht="15.75" hidden="1">
      <c r="A135" s="168"/>
      <c r="B135" s="169"/>
      <c r="C135" s="170"/>
      <c r="D135" s="171"/>
    </row>
    <row r="136" spans="1:4" ht="15.75" hidden="1">
      <c r="A136" s="137"/>
      <c r="B136" s="169"/>
      <c r="C136" s="172"/>
      <c r="D136" s="173"/>
    </row>
    <row r="137" spans="1:4" ht="15.75" hidden="1">
      <c r="A137" s="137"/>
      <c r="B137" s="169"/>
      <c r="C137" s="174"/>
      <c r="D137" s="173"/>
    </row>
    <row r="138" spans="1:4" ht="15.75" hidden="1">
      <c r="A138" s="137"/>
      <c r="B138" s="175"/>
      <c r="C138" s="172"/>
      <c r="D138" s="173"/>
    </row>
    <row r="139" spans="1:4" ht="15.75" hidden="1">
      <c r="A139" s="137"/>
      <c r="B139" s="138"/>
      <c r="C139" s="176"/>
      <c r="D139" s="177"/>
    </row>
    <row r="140" spans="1:4" ht="15.75" hidden="1">
      <c r="A140" s="137"/>
      <c r="B140" s="178"/>
      <c r="C140" s="179"/>
      <c r="D140" s="171"/>
    </row>
    <row r="141" spans="1:4" ht="15.75" hidden="1">
      <c r="A141" s="137"/>
      <c r="B141" s="178"/>
      <c r="C141" s="179"/>
      <c r="D141" s="171"/>
    </row>
    <row r="142" spans="1:4" ht="15.75" hidden="1">
      <c r="A142" s="137"/>
      <c r="B142" s="178"/>
      <c r="C142" s="179"/>
      <c r="D142" s="171"/>
    </row>
    <row r="143" spans="1:4" ht="15.75" hidden="1">
      <c r="A143" s="137"/>
      <c r="B143" s="178"/>
      <c r="C143" s="179"/>
      <c r="D143" s="171"/>
    </row>
    <row r="144" spans="1:4" ht="15.75" hidden="1">
      <c r="A144" s="137"/>
      <c r="B144" s="178"/>
      <c r="C144" s="179"/>
      <c r="D144" s="171"/>
    </row>
    <row r="145" spans="1:4" ht="15.75" hidden="1">
      <c r="A145" s="137"/>
      <c r="B145" s="178"/>
      <c r="C145" s="179"/>
      <c r="D145" s="171"/>
    </row>
    <row r="146" spans="1:4" ht="15.75" hidden="1">
      <c r="A146" s="137"/>
      <c r="B146" s="178"/>
      <c r="C146" s="179"/>
      <c r="D146" s="171"/>
    </row>
    <row r="147" spans="1:4" ht="15.75" hidden="1">
      <c r="A147" s="137"/>
      <c r="B147" s="178"/>
      <c r="C147" s="179"/>
      <c r="D147" s="171"/>
    </row>
    <row r="148" spans="1:4" ht="15.75" hidden="1">
      <c r="A148" s="137"/>
      <c r="B148" s="178"/>
      <c r="C148" s="179"/>
      <c r="D148" s="171"/>
    </row>
    <row r="149" spans="1:4" ht="15.75" hidden="1">
      <c r="A149" s="137"/>
      <c r="B149" s="178"/>
      <c r="C149" s="179"/>
      <c r="D149" s="171"/>
    </row>
    <row r="150" spans="1:4" ht="15.75" hidden="1">
      <c r="A150" s="137"/>
      <c r="B150" s="178"/>
      <c r="C150" s="179"/>
      <c r="D150" s="171"/>
    </row>
    <row r="151" spans="1:4" ht="15.75" hidden="1">
      <c r="A151" s="137"/>
      <c r="B151" s="178"/>
      <c r="C151" s="180"/>
      <c r="D151" s="171"/>
    </row>
    <row r="152" spans="1:4" ht="15.75" hidden="1">
      <c r="A152" s="137"/>
      <c r="B152" s="178"/>
      <c r="C152" s="180"/>
      <c r="D152" s="181"/>
    </row>
    <row r="153" spans="1:4" ht="15.75" hidden="1">
      <c r="A153" s="137"/>
      <c r="B153" s="178"/>
      <c r="C153" s="180"/>
      <c r="D153" s="181"/>
    </row>
    <row r="154" spans="1:4" ht="15.75" hidden="1">
      <c r="A154" s="137"/>
      <c r="B154" s="178"/>
      <c r="C154" s="180"/>
      <c r="D154" s="181"/>
    </row>
    <row r="155" spans="1:4" ht="15.75" hidden="1">
      <c r="A155" s="137"/>
      <c r="B155" s="178"/>
      <c r="C155" s="180"/>
      <c r="D155" s="181"/>
    </row>
    <row r="156" spans="1:4" ht="15.75" hidden="1">
      <c r="A156" s="137"/>
      <c r="B156" s="178"/>
      <c r="C156" s="180"/>
      <c r="D156" s="181"/>
    </row>
    <row r="157" spans="1:4" ht="15.75" hidden="1">
      <c r="A157" s="137"/>
      <c r="B157" s="178"/>
      <c r="C157" s="180"/>
      <c r="D157" s="181"/>
    </row>
    <row r="158" spans="1:4" ht="15.75" hidden="1">
      <c r="A158" s="137"/>
      <c r="B158" s="178"/>
      <c r="C158" s="180"/>
      <c r="D158" s="181"/>
    </row>
    <row r="159" spans="1:4" ht="15.75" hidden="1">
      <c r="A159" s="182"/>
      <c r="B159" s="175"/>
      <c r="C159" s="183"/>
      <c r="D159" s="184"/>
    </row>
    <row r="160" spans="1:4" ht="15.75" hidden="1">
      <c r="A160" s="185"/>
      <c r="B160" s="186"/>
      <c r="C160" s="180"/>
      <c r="D160" s="171"/>
    </row>
    <row r="161" spans="1:4" ht="15.75" hidden="1">
      <c r="A161" s="185"/>
      <c r="B161" s="186"/>
      <c r="C161" s="180"/>
      <c r="D161" s="171"/>
    </row>
    <row r="162" spans="1:4" ht="15.75" hidden="1">
      <c r="A162" s="185"/>
      <c r="B162" s="186"/>
      <c r="C162" s="180"/>
      <c r="D162" s="171"/>
    </row>
    <row r="163" spans="1:4" ht="15.75" hidden="1">
      <c r="A163" s="185"/>
      <c r="B163" s="186"/>
      <c r="C163" s="180"/>
      <c r="D163" s="171"/>
    </row>
    <row r="164" spans="1:4" ht="15.75" hidden="1">
      <c r="A164" s="185"/>
      <c r="B164" s="186"/>
      <c r="C164" s="180"/>
      <c r="D164" s="171"/>
    </row>
    <row r="165" spans="1:4" ht="15.75" hidden="1">
      <c r="A165" s="185"/>
      <c r="B165" s="186"/>
      <c r="C165" s="180"/>
      <c r="D165" s="187"/>
    </row>
    <row r="166" spans="1:4" ht="15.75" hidden="1">
      <c r="A166" s="185"/>
      <c r="B166" s="186"/>
      <c r="C166" s="180"/>
      <c r="D166" s="187"/>
    </row>
    <row r="167" spans="1:4" ht="15.75" hidden="1">
      <c r="A167" s="185"/>
      <c r="B167" s="186"/>
      <c r="C167" s="180"/>
      <c r="D167" s="188"/>
    </row>
    <row r="168" spans="1:4" ht="15.75" hidden="1">
      <c r="A168" s="185"/>
      <c r="B168" s="186"/>
      <c r="C168" s="180"/>
      <c r="D168" s="171"/>
    </row>
    <row r="169" spans="1:4" ht="15.75">
      <c r="A169" s="185"/>
      <c r="B169" s="186"/>
      <c r="C169" s="180"/>
      <c r="D169" s="171"/>
    </row>
    <row r="170" spans="1:4" ht="15.75">
      <c r="A170" s="189" t="s">
        <v>13</v>
      </c>
      <c r="B170" s="190">
        <v>0</v>
      </c>
      <c r="C170" s="191"/>
      <c r="D170" s="192"/>
    </row>
    <row r="171" spans="1:4" ht="15.75">
      <c r="A171" s="137"/>
      <c r="B171" s="138"/>
      <c r="C171" s="139"/>
      <c r="D171" s="140"/>
    </row>
    <row r="172" spans="1:4" ht="15.75">
      <c r="A172" s="193"/>
      <c r="B172" s="138"/>
      <c r="C172" s="139"/>
      <c r="D172" s="140"/>
    </row>
    <row r="173" spans="1:4" ht="15.75">
      <c r="A173" s="194"/>
      <c r="B173" s="142"/>
      <c r="C173" s="143"/>
      <c r="D173" s="144"/>
    </row>
    <row r="174" spans="1:4" ht="15.75">
      <c r="A174" s="194"/>
      <c r="B174" s="142"/>
      <c r="C174" s="143"/>
      <c r="D174" s="144"/>
    </row>
    <row r="175" spans="1:4" ht="15.75">
      <c r="A175" s="194"/>
      <c r="B175" s="142"/>
      <c r="C175" s="143"/>
      <c r="D175" s="144"/>
    </row>
    <row r="176" spans="1:4" ht="16.5" thickBot="1">
      <c r="A176" s="195"/>
      <c r="B176" s="196"/>
      <c r="C176" s="197"/>
      <c r="D176" s="198"/>
    </row>
    <row r="177" spans="1:4" ht="16.5" thickBot="1">
      <c r="A177" s="199" t="s">
        <v>14</v>
      </c>
      <c r="B177" s="200">
        <f>B17+B11</f>
        <v>60824.2</v>
      </c>
      <c r="C177" s="131"/>
      <c r="D177" s="132"/>
    </row>
    <row r="178" spans="1:4" ht="15.75">
      <c r="A178" s="201"/>
      <c r="B178" s="201"/>
      <c r="C178" s="201"/>
      <c r="D178" s="201"/>
    </row>
  </sheetData>
  <mergeCells count="2">
    <mergeCell ref="A6:D6"/>
    <mergeCell ref="A7:D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913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3514.55</v>
      </c>
      <c r="C13" s="20"/>
      <c r="D13" s="55"/>
    </row>
    <row r="14" spans="1:4">
      <c r="A14" s="21" t="s">
        <v>21</v>
      </c>
      <c r="B14" s="8">
        <v>2717.25</v>
      </c>
      <c r="C14" s="74" t="s">
        <v>914</v>
      </c>
      <c r="D14" s="58" t="s">
        <v>36</v>
      </c>
    </row>
    <row r="15" spans="1:4">
      <c r="A15" s="21"/>
      <c r="B15" s="8">
        <v>797.3</v>
      </c>
      <c r="C15" s="74" t="s">
        <v>106</v>
      </c>
      <c r="D15" s="58" t="s">
        <v>915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15038000</v>
      </c>
      <c r="C77" s="20"/>
      <c r="D77" s="22"/>
    </row>
    <row r="78" spans="1:4">
      <c r="A78" s="21"/>
      <c r="B78" s="8">
        <v>2060000</v>
      </c>
      <c r="C78" s="29" t="s">
        <v>92</v>
      </c>
      <c r="D78" s="75" t="s">
        <v>916</v>
      </c>
    </row>
    <row r="79" spans="1:4">
      <c r="A79" s="21"/>
      <c r="B79" s="8">
        <v>12978000</v>
      </c>
      <c r="C79" s="29" t="s">
        <v>92</v>
      </c>
      <c r="D79" s="75" t="s">
        <v>917</v>
      </c>
    </row>
    <row r="80" spans="1:4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15041514.550000001</v>
      </c>
      <c r="C149" s="38"/>
      <c r="D149" s="39"/>
    </row>
    <row r="150" spans="1:4">
      <c r="A150" s="223"/>
      <c r="B150" s="22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908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239373.06</v>
      </c>
      <c r="C13" s="20"/>
      <c r="D13" s="55"/>
    </row>
    <row r="14" spans="1:4">
      <c r="A14" s="21" t="s">
        <v>21</v>
      </c>
      <c r="B14" s="8">
        <v>49830.69</v>
      </c>
      <c r="C14" s="74" t="s">
        <v>262</v>
      </c>
      <c r="D14" s="58" t="s">
        <v>909</v>
      </c>
    </row>
    <row r="15" spans="1:4">
      <c r="A15" s="21"/>
      <c r="B15" s="8">
        <v>17305.48</v>
      </c>
      <c r="C15" s="74" t="s">
        <v>262</v>
      </c>
      <c r="D15" s="58" t="s">
        <v>910</v>
      </c>
    </row>
    <row r="16" spans="1:4">
      <c r="A16" s="21"/>
      <c r="B16" s="8">
        <v>64474.31</v>
      </c>
      <c r="C16" s="74" t="s">
        <v>262</v>
      </c>
      <c r="D16" s="58" t="s">
        <v>505</v>
      </c>
    </row>
    <row r="17" spans="1:4">
      <c r="A17" s="21"/>
      <c r="B17" s="81">
        <v>10857.27</v>
      </c>
      <c r="C17" s="74" t="s">
        <v>262</v>
      </c>
      <c r="D17" s="58" t="s">
        <v>911</v>
      </c>
    </row>
    <row r="18" spans="1:4">
      <c r="A18" s="21"/>
      <c r="B18" s="8">
        <v>51596.97</v>
      </c>
      <c r="C18" s="74" t="s">
        <v>262</v>
      </c>
      <c r="D18" s="58" t="s">
        <v>912</v>
      </c>
    </row>
    <row r="19" spans="1:4">
      <c r="A19" s="21"/>
      <c r="B19" s="8">
        <v>28009.759999999998</v>
      </c>
      <c r="C19" s="74" t="s">
        <v>262</v>
      </c>
      <c r="D19" s="58" t="s">
        <v>912</v>
      </c>
    </row>
    <row r="20" spans="1:4">
      <c r="A20" s="21"/>
      <c r="B20" s="8">
        <v>17298.580000000002</v>
      </c>
      <c r="C20" s="74" t="s">
        <v>262</v>
      </c>
      <c r="D20" s="58" t="s">
        <v>910</v>
      </c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239373.06</v>
      </c>
      <c r="C149" s="38"/>
      <c r="D149" s="39"/>
    </row>
    <row r="150" spans="1:4">
      <c r="A150" s="223"/>
      <c r="B150" s="22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2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904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114461</v>
      </c>
      <c r="C7" s="26"/>
      <c r="D7" s="27"/>
    </row>
    <row r="8" spans="1:4">
      <c r="A8" s="21" t="s">
        <v>4</v>
      </c>
      <c r="B8" s="8">
        <v>114461</v>
      </c>
      <c r="C8" s="3" t="s">
        <v>180</v>
      </c>
      <c r="D8" s="4" t="s">
        <v>905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52735.98</v>
      </c>
      <c r="C13" s="20"/>
      <c r="D13" s="55"/>
    </row>
    <row r="14" spans="1:4" ht="13.5" thickBot="1">
      <c r="A14" s="21" t="s">
        <v>21</v>
      </c>
      <c r="B14" s="8">
        <f>23832.5+27126.15+1777.33</f>
        <v>52735.98</v>
      </c>
      <c r="C14" s="74" t="s">
        <v>95</v>
      </c>
      <c r="D14" s="58" t="s">
        <v>906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16595000</v>
      </c>
      <c r="C77" s="20"/>
      <c r="D77" s="22"/>
    </row>
    <row r="78" spans="1:4">
      <c r="A78" s="21"/>
      <c r="B78" s="8">
        <v>16595000</v>
      </c>
      <c r="C78" s="29" t="s">
        <v>97</v>
      </c>
      <c r="D78" s="75" t="s">
        <v>907</v>
      </c>
    </row>
    <row r="79" spans="1:4">
      <c r="A79" s="21"/>
      <c r="B79" s="8"/>
      <c r="C79" s="29"/>
      <c r="D79" s="75"/>
    </row>
    <row r="80" spans="1:4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16762196.98</v>
      </c>
      <c r="C149" s="38"/>
      <c r="D149" s="39"/>
    </row>
    <row r="150" spans="1:4">
      <c r="A150" s="222"/>
      <c r="B150" s="22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4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898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1440027</v>
      </c>
      <c r="C7" s="26"/>
      <c r="D7" s="27"/>
    </row>
    <row r="8" spans="1:4">
      <c r="A8" s="21" t="s">
        <v>4</v>
      </c>
      <c r="B8" s="8">
        <v>1440027</v>
      </c>
      <c r="C8" s="3" t="s">
        <v>899</v>
      </c>
      <c r="D8" s="4" t="s">
        <v>469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1452.68</v>
      </c>
      <c r="C13" s="20"/>
      <c r="D13" s="55"/>
    </row>
    <row r="14" spans="1:4" ht="24">
      <c r="A14" s="21" t="s">
        <v>21</v>
      </c>
      <c r="B14" s="8">
        <v>333.2</v>
      </c>
      <c r="C14" s="74" t="s">
        <v>824</v>
      </c>
      <c r="D14" s="58" t="s">
        <v>900</v>
      </c>
    </row>
    <row r="15" spans="1:4" ht="24.75" thickBot="1">
      <c r="A15" s="21"/>
      <c r="B15" s="8">
        <v>1119.48</v>
      </c>
      <c r="C15" s="74" t="s">
        <v>901</v>
      </c>
      <c r="D15" s="58" t="s">
        <v>902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1222000</v>
      </c>
      <c r="C77" s="20"/>
      <c r="D77" s="22"/>
    </row>
    <row r="78" spans="1:4">
      <c r="A78" s="21"/>
      <c r="B78" s="8">
        <v>245000</v>
      </c>
      <c r="C78" s="29" t="s">
        <v>92</v>
      </c>
      <c r="D78" s="75" t="s">
        <v>903</v>
      </c>
    </row>
    <row r="79" spans="1:4">
      <c r="A79" s="21"/>
      <c r="B79" s="8"/>
      <c r="C79" s="29" t="s">
        <v>92</v>
      </c>
      <c r="D79" s="75" t="s">
        <v>903</v>
      </c>
    </row>
    <row r="80" spans="1:4">
      <c r="A80" s="21"/>
      <c r="B80" s="8"/>
      <c r="C80" s="29" t="s">
        <v>92</v>
      </c>
      <c r="D80" s="75" t="s">
        <v>903</v>
      </c>
    </row>
    <row r="81" spans="1:4">
      <c r="A81" s="21"/>
      <c r="B81" s="8"/>
      <c r="C81" s="29" t="s">
        <v>92</v>
      </c>
      <c r="D81" s="75" t="s">
        <v>903</v>
      </c>
    </row>
    <row r="82" spans="1:4">
      <c r="A82" s="21"/>
      <c r="B82" s="8">
        <v>977000</v>
      </c>
      <c r="C82" s="29" t="s">
        <v>92</v>
      </c>
      <c r="D82" s="75" t="s">
        <v>903</v>
      </c>
    </row>
    <row r="83" spans="1:4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2663479.6799999997</v>
      </c>
      <c r="C149" s="38"/>
      <c r="D149" s="39"/>
    </row>
    <row r="150" spans="1:4">
      <c r="A150" s="222"/>
      <c r="B150" s="22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3.14062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882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203781.48</v>
      </c>
      <c r="C13" s="20"/>
      <c r="D13" s="55"/>
    </row>
    <row r="14" spans="1:4">
      <c r="A14" s="21" t="s">
        <v>21</v>
      </c>
      <c r="B14" s="8">
        <v>579.1</v>
      </c>
      <c r="C14" s="74" t="s">
        <v>118</v>
      </c>
      <c r="D14" s="58" t="s">
        <v>883</v>
      </c>
    </row>
    <row r="15" spans="1:4">
      <c r="A15" s="21"/>
      <c r="B15" s="8">
        <f>1499.14+1503.59</f>
        <v>3002.73</v>
      </c>
      <c r="C15" s="74" t="s">
        <v>35</v>
      </c>
      <c r="D15" s="58" t="s">
        <v>36</v>
      </c>
    </row>
    <row r="16" spans="1:4">
      <c r="A16" s="21"/>
      <c r="B16" s="8"/>
      <c r="C16" s="74"/>
      <c r="D16" s="58"/>
    </row>
    <row r="17" spans="1:4">
      <c r="A17" s="21"/>
      <c r="B17" s="81"/>
      <c r="C17" s="74"/>
      <c r="D17" s="58"/>
    </row>
    <row r="18" spans="1:4">
      <c r="A18" s="21"/>
      <c r="B18" s="8"/>
      <c r="C18" s="74"/>
      <c r="D18" s="58"/>
    </row>
    <row r="19" spans="1:4">
      <c r="A19" s="21"/>
      <c r="B19" s="8">
        <v>797.3</v>
      </c>
      <c r="C19" s="74" t="s">
        <v>106</v>
      </c>
      <c r="D19" s="58" t="s">
        <v>884</v>
      </c>
    </row>
    <row r="20" spans="1:4">
      <c r="A20" s="21"/>
      <c r="B20" s="8">
        <v>200</v>
      </c>
      <c r="C20" s="74" t="s">
        <v>181</v>
      </c>
      <c r="D20" s="58" t="s">
        <v>747</v>
      </c>
    </row>
    <row r="21" spans="1:4">
      <c r="A21" s="21"/>
      <c r="B21" s="8">
        <v>11306.54</v>
      </c>
      <c r="C21" s="74" t="s">
        <v>100</v>
      </c>
      <c r="D21" s="58" t="s">
        <v>101</v>
      </c>
    </row>
    <row r="22" spans="1:4">
      <c r="A22" s="21"/>
      <c r="B22" s="8">
        <v>920</v>
      </c>
      <c r="C22" s="74" t="s">
        <v>885</v>
      </c>
      <c r="D22" s="58" t="s">
        <v>886</v>
      </c>
    </row>
    <row r="23" spans="1:4">
      <c r="A23" s="21"/>
      <c r="B23" s="8">
        <v>23648.02</v>
      </c>
      <c r="C23" s="74" t="s">
        <v>694</v>
      </c>
      <c r="D23" s="58" t="s">
        <v>887</v>
      </c>
    </row>
    <row r="24" spans="1:4">
      <c r="A24" s="21"/>
      <c r="B24" s="8">
        <v>4654.5200000000004</v>
      </c>
      <c r="C24" s="74" t="s">
        <v>694</v>
      </c>
      <c r="D24" s="58" t="s">
        <v>888</v>
      </c>
    </row>
    <row r="25" spans="1:4">
      <c r="A25" s="21"/>
      <c r="B25" s="8">
        <v>847.88</v>
      </c>
      <c r="C25" s="74" t="s">
        <v>889</v>
      </c>
      <c r="D25" s="58" t="s">
        <v>890</v>
      </c>
    </row>
    <row r="26" spans="1:4">
      <c r="A26" s="21"/>
      <c r="B26" s="108">
        <v>106.67</v>
      </c>
      <c r="C26" s="74" t="s">
        <v>122</v>
      </c>
      <c r="D26" s="58" t="s">
        <v>611</v>
      </c>
    </row>
    <row r="27" spans="1:4">
      <c r="A27" s="21"/>
      <c r="B27" s="8">
        <v>6785.69</v>
      </c>
      <c r="C27" s="74" t="s">
        <v>296</v>
      </c>
      <c r="D27" s="58" t="s">
        <v>368</v>
      </c>
    </row>
    <row r="28" spans="1:4">
      <c r="A28" s="21"/>
      <c r="B28" s="8">
        <v>67408</v>
      </c>
      <c r="C28" s="74" t="s">
        <v>196</v>
      </c>
      <c r="D28" s="58" t="s">
        <v>891</v>
      </c>
    </row>
    <row r="29" spans="1:4">
      <c r="A29" s="21"/>
      <c r="B29" s="8">
        <v>12652.81</v>
      </c>
      <c r="C29" s="74" t="s">
        <v>892</v>
      </c>
      <c r="D29" s="58" t="s">
        <v>668</v>
      </c>
    </row>
    <row r="30" spans="1:4">
      <c r="A30" s="21"/>
      <c r="B30" s="8">
        <v>4791</v>
      </c>
      <c r="C30" s="74" t="s">
        <v>196</v>
      </c>
      <c r="D30" s="58" t="s">
        <v>893</v>
      </c>
    </row>
    <row r="31" spans="1:4">
      <c r="A31" s="21"/>
      <c r="B31" s="8">
        <v>19878.580000000002</v>
      </c>
      <c r="C31" s="74" t="s">
        <v>100</v>
      </c>
      <c r="D31" s="58" t="s">
        <v>894</v>
      </c>
    </row>
    <row r="32" spans="1:4">
      <c r="A32" s="21"/>
      <c r="B32" s="8">
        <v>6843.04</v>
      </c>
      <c r="C32" s="74" t="s">
        <v>100</v>
      </c>
      <c r="D32" s="58" t="s">
        <v>895</v>
      </c>
    </row>
    <row r="33" spans="1:4">
      <c r="A33" s="21"/>
      <c r="B33" s="8">
        <v>27093.64</v>
      </c>
      <c r="C33" s="74" t="s">
        <v>100</v>
      </c>
      <c r="D33" s="58" t="s">
        <v>896</v>
      </c>
    </row>
    <row r="34" spans="1:4">
      <c r="A34" s="21"/>
      <c r="B34" s="8">
        <v>9825.9599999999991</v>
      </c>
      <c r="C34" s="74" t="s">
        <v>100</v>
      </c>
      <c r="D34" s="58" t="s">
        <v>897</v>
      </c>
    </row>
    <row r="35" spans="1:4">
      <c r="A35" s="21"/>
      <c r="B35" s="8">
        <v>2440</v>
      </c>
      <c r="C35" s="74" t="s">
        <v>204</v>
      </c>
      <c r="D35" s="58" t="s">
        <v>105</v>
      </c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203781.48</v>
      </c>
      <c r="C149" s="38"/>
      <c r="D149" s="39"/>
    </row>
    <row r="150" spans="1:4">
      <c r="A150" s="221"/>
      <c r="B150" s="22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879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8568</v>
      </c>
      <c r="C13" s="20"/>
      <c r="D13" s="55"/>
    </row>
    <row r="14" spans="1:4">
      <c r="A14" s="21" t="s">
        <v>21</v>
      </c>
      <c r="B14" s="8">
        <v>8568</v>
      </c>
      <c r="C14" s="74" t="s">
        <v>880</v>
      </c>
      <c r="D14" s="58" t="s">
        <v>881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8568</v>
      </c>
      <c r="C149" s="38"/>
      <c r="D149" s="39"/>
    </row>
    <row r="150" spans="1:4">
      <c r="A150" s="221"/>
      <c r="B150" s="22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3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876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13236.13</v>
      </c>
      <c r="C13" s="20"/>
      <c r="D13" s="55"/>
    </row>
    <row r="14" spans="1:4" ht="24">
      <c r="A14" s="21" t="s">
        <v>21</v>
      </c>
      <c r="B14" s="8">
        <v>13236.13</v>
      </c>
      <c r="C14" s="74" t="s">
        <v>877</v>
      </c>
      <c r="D14" s="58" t="s">
        <v>878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13236.13</v>
      </c>
      <c r="C149" s="38"/>
      <c r="D149" s="39"/>
    </row>
    <row r="150" spans="1:4">
      <c r="A150" s="220"/>
      <c r="B150" s="22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4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875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231296.72999999998</v>
      </c>
      <c r="C13" s="20"/>
      <c r="D13" s="55"/>
    </row>
    <row r="14" spans="1:4">
      <c r="A14" s="21" t="s">
        <v>21</v>
      </c>
      <c r="B14" s="8">
        <v>115363.36</v>
      </c>
      <c r="C14" s="74" t="s">
        <v>110</v>
      </c>
      <c r="D14" s="58" t="s">
        <v>381</v>
      </c>
    </row>
    <row r="15" spans="1:4">
      <c r="A15" s="21"/>
      <c r="B15" s="8">
        <v>78202.039999999994</v>
      </c>
      <c r="C15" s="74" t="s">
        <v>110</v>
      </c>
      <c r="D15" s="58" t="s">
        <v>381</v>
      </c>
    </row>
    <row r="16" spans="1:4">
      <c r="A16" s="21"/>
      <c r="B16" s="8">
        <v>37731.33</v>
      </c>
      <c r="C16" s="74" t="s">
        <v>110</v>
      </c>
      <c r="D16" s="58" t="s">
        <v>381</v>
      </c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231296.72999999998</v>
      </c>
      <c r="C149" s="38"/>
      <c r="D149" s="39"/>
    </row>
    <row r="150" spans="1:4">
      <c r="A150" s="220"/>
      <c r="B150" s="22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57" t="s">
        <v>0</v>
      </c>
      <c r="B5" s="257"/>
      <c r="C5" s="257"/>
      <c r="D5" s="257"/>
    </row>
    <row r="6" spans="1:4">
      <c r="A6" s="257" t="s">
        <v>73</v>
      </c>
      <c r="B6" s="257"/>
      <c r="C6" s="257"/>
      <c r="D6" s="257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3022103.61</v>
      </c>
      <c r="C15" s="20"/>
      <c r="D15" s="55"/>
    </row>
    <row r="16" spans="1:4">
      <c r="A16" s="21" t="s">
        <v>21</v>
      </c>
      <c r="B16" s="70">
        <v>3485.99</v>
      </c>
      <c r="C16" s="70" t="s">
        <v>52</v>
      </c>
      <c r="D16" s="58" t="s">
        <v>28</v>
      </c>
    </row>
    <row r="17" spans="1:4">
      <c r="A17" s="21"/>
      <c r="B17" s="8">
        <v>724.8</v>
      </c>
      <c r="C17" s="70" t="s">
        <v>57</v>
      </c>
      <c r="D17" s="58" t="s">
        <v>29</v>
      </c>
    </row>
    <row r="18" spans="1:4">
      <c r="A18" s="21"/>
      <c r="B18" s="8">
        <v>1623.6</v>
      </c>
      <c r="C18" s="29" t="s">
        <v>50</v>
      </c>
      <c r="D18" s="58" t="s">
        <v>74</v>
      </c>
    </row>
    <row r="19" spans="1:4" ht="25.5">
      <c r="A19" s="21"/>
      <c r="B19" s="8">
        <f>240+190</f>
        <v>430</v>
      </c>
      <c r="C19" s="70" t="s">
        <v>41</v>
      </c>
      <c r="D19" s="58" t="s">
        <v>42</v>
      </c>
    </row>
    <row r="20" spans="1:4">
      <c r="A20" s="21"/>
      <c r="B20" s="8">
        <v>463.22</v>
      </c>
      <c r="C20" s="29" t="s">
        <v>35</v>
      </c>
      <c r="D20" s="58" t="s">
        <v>36</v>
      </c>
    </row>
    <row r="21" spans="1:4">
      <c r="A21" s="21"/>
      <c r="B21" s="8">
        <v>3015376</v>
      </c>
      <c r="C21" s="3" t="s">
        <v>37</v>
      </c>
      <c r="D21" s="58" t="s">
        <v>38</v>
      </c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58048000</v>
      </c>
      <c r="C79" s="20"/>
      <c r="D79" s="22"/>
    </row>
    <row r="80" spans="1:4">
      <c r="A80" s="21"/>
      <c r="B80" s="57">
        <v>12657000</v>
      </c>
      <c r="C80" s="29" t="s">
        <v>48</v>
      </c>
      <c r="D80" s="29" t="s">
        <v>60</v>
      </c>
    </row>
    <row r="81" spans="1:4">
      <c r="A81" s="21"/>
      <c r="B81" s="57">
        <v>45391000</v>
      </c>
      <c r="C81" s="29" t="s">
        <v>48</v>
      </c>
      <c r="D81" s="29" t="s">
        <v>60</v>
      </c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/>
      <c r="C147" s="70"/>
      <c r="D147" s="58"/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61070103.609999999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58" t="s">
        <v>25</v>
      </c>
      <c r="D155" s="258"/>
    </row>
    <row r="156" spans="1:4">
      <c r="A156" s="1" t="s">
        <v>18</v>
      </c>
      <c r="B156" s="1"/>
      <c r="C156" s="258" t="s">
        <v>22</v>
      </c>
      <c r="D156" s="258"/>
    </row>
    <row r="157" spans="1:4">
      <c r="A157" s="1"/>
      <c r="B157" s="1"/>
      <c r="C157" s="2"/>
      <c r="D157" s="2"/>
    </row>
    <row r="158" spans="1:4" hidden="1">
      <c r="C158" s="1"/>
      <c r="D158" s="5"/>
    </row>
    <row r="159" spans="1:4" hidden="1">
      <c r="C159" s="1"/>
      <c r="D159" s="5"/>
    </row>
    <row r="160" spans="1:4" hidden="1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16129" r:id="rId3">
          <objectPr defaultSize="0" autoPict="0" r:id="rId4">
            <anchor moveWithCells="1" sizeWithCells="1">
              <from>
                <xdr:col>0</xdr:col>
                <xdr:colOff>285750</xdr:colOff>
                <xdr:row>0</xdr:row>
                <xdr:rowOff>142875</xdr:rowOff>
              </from>
              <to>
                <xdr:col>0</xdr:col>
                <xdr:colOff>1085850</xdr:colOff>
                <xdr:row>4</xdr:row>
                <xdr:rowOff>0</xdr:rowOff>
              </to>
            </anchor>
          </objectPr>
        </oleObject>
      </mc:Choice>
      <mc:Fallback>
        <oleObject progId="Word.Picture.8" shapeId="816129" r:id="rId3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3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874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11022.99</v>
      </c>
      <c r="C13" s="20"/>
      <c r="D13" s="55"/>
    </row>
    <row r="14" spans="1:4" ht="24">
      <c r="A14" s="21" t="s">
        <v>21</v>
      </c>
      <c r="B14" s="8">
        <v>11022.99</v>
      </c>
      <c r="C14" s="74" t="s">
        <v>352</v>
      </c>
      <c r="D14" s="58" t="s">
        <v>68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11022.99</v>
      </c>
      <c r="C149" s="38"/>
      <c r="D149" s="39"/>
    </row>
    <row r="150" spans="1:4">
      <c r="A150" s="219"/>
      <c r="B150" s="21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865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19771266.579999998</v>
      </c>
      <c r="C13" s="20"/>
      <c r="D13" s="55"/>
    </row>
    <row r="14" spans="1:4" ht="24">
      <c r="A14" s="21" t="s">
        <v>21</v>
      </c>
      <c r="B14" s="8">
        <v>19670109.48</v>
      </c>
      <c r="C14" s="74" t="s">
        <v>866</v>
      </c>
      <c r="D14" s="58" t="s">
        <v>120</v>
      </c>
    </row>
    <row r="15" spans="1:4">
      <c r="A15" s="21"/>
      <c r="B15" s="8">
        <v>920</v>
      </c>
      <c r="C15" s="74" t="s">
        <v>867</v>
      </c>
      <c r="D15" s="58" t="s">
        <v>868</v>
      </c>
    </row>
    <row r="16" spans="1:4">
      <c r="A16" s="21"/>
      <c r="B16" s="8">
        <v>87173.5</v>
      </c>
      <c r="C16" s="74" t="s">
        <v>196</v>
      </c>
      <c r="D16" s="58" t="s">
        <v>869</v>
      </c>
    </row>
    <row r="17" spans="1:4">
      <c r="A17" s="21"/>
      <c r="B17" s="81">
        <f>196.35+226.1</f>
        <v>422.45</v>
      </c>
      <c r="C17" s="74" t="s">
        <v>106</v>
      </c>
      <c r="D17" s="58" t="s">
        <v>870</v>
      </c>
    </row>
    <row r="18" spans="1:4">
      <c r="A18" s="21"/>
      <c r="B18" s="8">
        <v>5304.15</v>
      </c>
      <c r="C18" s="74" t="s">
        <v>871</v>
      </c>
      <c r="D18" s="58" t="s">
        <v>872</v>
      </c>
    </row>
    <row r="19" spans="1:4">
      <c r="A19" s="21"/>
      <c r="B19" s="8">
        <v>7337</v>
      </c>
      <c r="C19" s="74" t="s">
        <v>196</v>
      </c>
      <c r="D19" s="58" t="s">
        <v>873</v>
      </c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19771266.579999998</v>
      </c>
      <c r="C149" s="38"/>
      <c r="D149" s="39"/>
    </row>
    <row r="150" spans="1:4">
      <c r="A150" s="218"/>
      <c r="B150" s="218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1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857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75365.17</v>
      </c>
      <c r="C13" s="20"/>
      <c r="D13" s="55"/>
    </row>
    <row r="14" spans="1:4">
      <c r="A14" s="21" t="s">
        <v>21</v>
      </c>
      <c r="B14" s="8">
        <v>5000</v>
      </c>
      <c r="C14" s="74" t="s">
        <v>301</v>
      </c>
      <c r="D14" s="58" t="s">
        <v>858</v>
      </c>
    </row>
    <row r="15" spans="1:4">
      <c r="A15" s="21"/>
      <c r="B15" s="8">
        <v>2308.37</v>
      </c>
      <c r="C15" s="74" t="s">
        <v>859</v>
      </c>
      <c r="D15" s="58" t="s">
        <v>164</v>
      </c>
    </row>
    <row r="16" spans="1:4">
      <c r="A16" s="21"/>
      <c r="B16" s="8">
        <v>22042.98</v>
      </c>
      <c r="C16" s="74" t="s">
        <v>100</v>
      </c>
      <c r="D16" s="58" t="s">
        <v>860</v>
      </c>
    </row>
    <row r="17" spans="1:4">
      <c r="A17" s="21"/>
      <c r="B17" s="81">
        <v>10805.83</v>
      </c>
      <c r="C17" s="74" t="s">
        <v>100</v>
      </c>
      <c r="D17" s="58" t="s">
        <v>861</v>
      </c>
    </row>
    <row r="18" spans="1:4">
      <c r="A18" s="21"/>
      <c r="B18" s="8">
        <v>732</v>
      </c>
      <c r="C18" s="74" t="s">
        <v>117</v>
      </c>
      <c r="D18" s="58" t="s">
        <v>281</v>
      </c>
    </row>
    <row r="19" spans="1:4">
      <c r="A19" s="21"/>
      <c r="B19" s="8">
        <v>29028.38</v>
      </c>
      <c r="C19" s="74" t="s">
        <v>100</v>
      </c>
      <c r="D19" s="58" t="s">
        <v>862</v>
      </c>
    </row>
    <row r="20" spans="1:4">
      <c r="A20" s="21"/>
      <c r="B20" s="8">
        <v>5447.61</v>
      </c>
      <c r="C20" s="74" t="s">
        <v>100</v>
      </c>
      <c r="D20" s="58" t="s">
        <v>863</v>
      </c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17593000</v>
      </c>
      <c r="C77" s="20"/>
      <c r="D77" s="22"/>
    </row>
    <row r="78" spans="1:4">
      <c r="A78" s="21"/>
      <c r="B78" s="8">
        <v>15375000</v>
      </c>
      <c r="C78" s="29" t="s">
        <v>92</v>
      </c>
      <c r="D78" s="75" t="s">
        <v>864</v>
      </c>
    </row>
    <row r="79" spans="1:4">
      <c r="A79" s="21"/>
      <c r="B79" s="8">
        <v>2218000</v>
      </c>
      <c r="C79" s="29" t="s">
        <v>92</v>
      </c>
      <c r="D79" s="75" t="s">
        <v>864</v>
      </c>
    </row>
    <row r="80" spans="1:4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17668365.170000002</v>
      </c>
      <c r="C149" s="38"/>
      <c r="D149" s="39"/>
    </row>
    <row r="150" spans="1:4">
      <c r="A150" s="217"/>
      <c r="B150" s="21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854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0</v>
      </c>
      <c r="C13" s="20"/>
      <c r="D13" s="55"/>
    </row>
    <row r="14" spans="1:4" ht="13.5" thickBot="1">
      <c r="A14" s="21" t="s">
        <v>21</v>
      </c>
      <c r="B14" s="8"/>
      <c r="C14" s="74"/>
      <c r="D14" s="58"/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12151000</v>
      </c>
      <c r="C77" s="20"/>
      <c r="D77" s="22"/>
    </row>
    <row r="78" spans="1:4">
      <c r="A78" s="21"/>
      <c r="B78" s="8"/>
      <c r="C78" s="29"/>
      <c r="D78" s="75"/>
    </row>
    <row r="79" spans="1:4">
      <c r="A79" s="21"/>
      <c r="B79" s="8">
        <v>12151000</v>
      </c>
      <c r="C79" s="29" t="s">
        <v>855</v>
      </c>
      <c r="D79" s="75" t="s">
        <v>856</v>
      </c>
    </row>
    <row r="80" spans="1:4" hidden="1">
      <c r="A80" s="21">
        <v>23</v>
      </c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12151000</v>
      </c>
      <c r="C149" s="38"/>
      <c r="D149" s="39"/>
    </row>
    <row r="150" spans="1:4">
      <c r="A150" s="217"/>
      <c r="B150" s="21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3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845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17134.809999999998</v>
      </c>
      <c r="C13" s="20"/>
      <c r="D13" s="55"/>
    </row>
    <row r="14" spans="1:4">
      <c r="A14" s="21" t="s">
        <v>21</v>
      </c>
      <c r="B14" s="8">
        <v>1487.5</v>
      </c>
      <c r="C14" s="74" t="s">
        <v>149</v>
      </c>
      <c r="D14" s="58" t="s">
        <v>846</v>
      </c>
    </row>
    <row r="15" spans="1:4" ht="24">
      <c r="A15" s="21"/>
      <c r="B15" s="8">
        <v>1010.31</v>
      </c>
      <c r="C15" s="74" t="s">
        <v>494</v>
      </c>
      <c r="D15" s="58" t="s">
        <v>847</v>
      </c>
    </row>
    <row r="16" spans="1:4">
      <c r="A16" s="21"/>
      <c r="B16" s="8">
        <v>4165</v>
      </c>
      <c r="C16" s="74" t="s">
        <v>490</v>
      </c>
      <c r="D16" s="58" t="s">
        <v>848</v>
      </c>
    </row>
    <row r="17" spans="1:4">
      <c r="A17" s="21"/>
      <c r="B17" s="81">
        <v>833</v>
      </c>
      <c r="C17" s="74" t="s">
        <v>490</v>
      </c>
      <c r="D17" s="58" t="s">
        <v>849</v>
      </c>
    </row>
    <row r="18" spans="1:4" ht="13.5" thickBot="1">
      <c r="A18" s="21"/>
      <c r="B18" s="8">
        <v>9639</v>
      </c>
      <c r="C18" s="74" t="s">
        <v>850</v>
      </c>
      <c r="D18" s="58" t="s">
        <v>851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210582</v>
      </c>
      <c r="C77" s="20"/>
      <c r="D77" s="22"/>
    </row>
    <row r="78" spans="1:4">
      <c r="A78" s="21"/>
      <c r="B78" s="8">
        <v>22000</v>
      </c>
      <c r="C78" s="29" t="s">
        <v>97</v>
      </c>
      <c r="D78" s="75" t="s">
        <v>852</v>
      </c>
    </row>
    <row r="79" spans="1:4">
      <c r="A79" s="21"/>
      <c r="B79" s="8">
        <v>188582</v>
      </c>
      <c r="C79" s="29" t="s">
        <v>97</v>
      </c>
      <c r="D79" s="75" t="s">
        <v>853</v>
      </c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227716.81</v>
      </c>
      <c r="C149" s="38"/>
      <c r="D149" s="39"/>
    </row>
    <row r="150" spans="1:4">
      <c r="A150" s="216"/>
      <c r="B150" s="21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3.14062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839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60526.479999999996</v>
      </c>
      <c r="C13" s="20"/>
      <c r="D13" s="55"/>
    </row>
    <row r="14" spans="1:4">
      <c r="A14" s="21" t="s">
        <v>21</v>
      </c>
      <c r="B14" s="8">
        <v>400</v>
      </c>
      <c r="C14" s="74" t="s">
        <v>180</v>
      </c>
      <c r="D14" s="58" t="s">
        <v>840</v>
      </c>
    </row>
    <row r="15" spans="1:4">
      <c r="A15" s="21"/>
      <c r="B15" s="8">
        <v>21712.62</v>
      </c>
      <c r="C15" s="74" t="s">
        <v>262</v>
      </c>
      <c r="D15" s="58" t="s">
        <v>841</v>
      </c>
    </row>
    <row r="16" spans="1:4">
      <c r="A16" s="21"/>
      <c r="B16" s="8">
        <v>28246.39</v>
      </c>
      <c r="C16" s="74" t="s">
        <v>262</v>
      </c>
      <c r="D16" s="58" t="s">
        <v>842</v>
      </c>
    </row>
    <row r="17" spans="1:4" ht="13.5" thickBot="1">
      <c r="A17" s="21"/>
      <c r="B17" s="81">
        <v>10167.469999999999</v>
      </c>
      <c r="C17" s="74" t="s">
        <v>262</v>
      </c>
      <c r="D17" s="58" t="s">
        <v>843</v>
      </c>
    </row>
    <row r="18" spans="1:4" ht="12" hidden="1" customHeight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310000</v>
      </c>
      <c r="C77" s="20"/>
      <c r="D77" s="22"/>
    </row>
    <row r="78" spans="1:4">
      <c r="A78" s="21"/>
      <c r="B78" s="8">
        <v>165000</v>
      </c>
      <c r="C78" s="29" t="s">
        <v>92</v>
      </c>
      <c r="D78" s="75" t="s">
        <v>844</v>
      </c>
    </row>
    <row r="79" spans="1:4">
      <c r="A79" s="21"/>
      <c r="B79" s="8">
        <v>145000</v>
      </c>
      <c r="C79" s="29" t="s">
        <v>92</v>
      </c>
      <c r="D79" s="75" t="s">
        <v>844</v>
      </c>
    </row>
    <row r="80" spans="1:4">
      <c r="A80" s="21"/>
      <c r="B80" s="8"/>
      <c r="C80" s="29"/>
      <c r="D80" s="75"/>
    </row>
    <row r="81" spans="1:4" ht="26.25" hidden="1" customHeight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370526.48</v>
      </c>
      <c r="C149" s="38"/>
      <c r="D149" s="39"/>
    </row>
    <row r="150" spans="1:4">
      <c r="A150" s="215"/>
      <c r="B150" s="215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C150" sqref="C150:D150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837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1138672</v>
      </c>
      <c r="C7" s="26"/>
      <c r="D7" s="27"/>
    </row>
    <row r="8" spans="1:4">
      <c r="A8" s="21" t="s">
        <v>4</v>
      </c>
      <c r="B8" s="8">
        <v>1138672</v>
      </c>
      <c r="C8" s="3" t="s">
        <v>180</v>
      </c>
      <c r="D8" s="4" t="s">
        <v>247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1000</v>
      </c>
      <c r="C13" s="20"/>
      <c r="D13" s="55"/>
    </row>
    <row r="14" spans="1:4">
      <c r="A14" s="21" t="s">
        <v>21</v>
      </c>
      <c r="B14" s="8">
        <v>1000</v>
      </c>
      <c r="C14" s="74" t="s">
        <v>838</v>
      </c>
      <c r="D14" s="58" t="s">
        <v>833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1139672</v>
      </c>
      <c r="C149" s="38"/>
      <c r="D149" s="39"/>
    </row>
    <row r="150" spans="1:4">
      <c r="A150" s="214"/>
      <c r="B150" s="21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834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1442441</v>
      </c>
      <c r="C7" s="26"/>
      <c r="D7" s="27"/>
    </row>
    <row r="8" spans="1:4">
      <c r="A8" s="21" t="s">
        <v>4</v>
      </c>
      <c r="B8" s="8">
        <v>1442441</v>
      </c>
      <c r="C8" s="3" t="s">
        <v>835</v>
      </c>
      <c r="D8" s="4" t="s">
        <v>245</v>
      </c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3367.12</v>
      </c>
      <c r="C13" s="20"/>
      <c r="D13" s="55"/>
    </row>
    <row r="14" spans="1:4">
      <c r="A14" s="21" t="s">
        <v>21</v>
      </c>
      <c r="B14" s="8">
        <v>317.12</v>
      </c>
      <c r="C14" s="74" t="s">
        <v>836</v>
      </c>
      <c r="D14" s="58" t="s">
        <v>664</v>
      </c>
    </row>
    <row r="15" spans="1:4">
      <c r="A15" s="21"/>
      <c r="B15" s="8">
        <v>3050</v>
      </c>
      <c r="C15" s="74" t="s">
        <v>117</v>
      </c>
      <c r="D15" s="58" t="s">
        <v>281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1445808.12</v>
      </c>
      <c r="C149" s="38"/>
      <c r="D149" s="39"/>
    </row>
    <row r="150" spans="1:4">
      <c r="A150" s="213"/>
      <c r="B150" s="21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827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43771.310000000005</v>
      </c>
      <c r="C13" s="20"/>
      <c r="D13" s="55"/>
    </row>
    <row r="14" spans="1:4">
      <c r="A14" s="21" t="s">
        <v>21</v>
      </c>
      <c r="B14" s="8">
        <v>28520.3</v>
      </c>
      <c r="C14" s="74" t="s">
        <v>828</v>
      </c>
      <c r="D14" s="58" t="s">
        <v>829</v>
      </c>
    </row>
    <row r="15" spans="1:4">
      <c r="A15" s="21"/>
      <c r="B15" s="8">
        <v>8330</v>
      </c>
      <c r="C15" s="74" t="s">
        <v>828</v>
      </c>
      <c r="D15" s="58" t="s">
        <v>830</v>
      </c>
    </row>
    <row r="16" spans="1:4">
      <c r="A16" s="21"/>
      <c r="B16" s="8">
        <v>1200</v>
      </c>
      <c r="C16" s="74" t="s">
        <v>602</v>
      </c>
      <c r="D16" s="58" t="s">
        <v>831</v>
      </c>
    </row>
    <row r="17" spans="1:4">
      <c r="A17" s="21"/>
      <c r="B17" s="81">
        <v>3721</v>
      </c>
      <c r="C17" s="74" t="s">
        <v>117</v>
      </c>
      <c r="D17" s="58" t="s">
        <v>281</v>
      </c>
    </row>
    <row r="18" spans="1:4">
      <c r="A18" s="21"/>
      <c r="B18" s="8">
        <v>0.01</v>
      </c>
      <c r="C18" s="74" t="s">
        <v>602</v>
      </c>
      <c r="D18" s="58" t="s">
        <v>832</v>
      </c>
    </row>
    <row r="19" spans="1:4">
      <c r="A19" s="21"/>
      <c r="B19" s="8">
        <v>2000</v>
      </c>
      <c r="C19" s="74" t="s">
        <v>191</v>
      </c>
      <c r="D19" s="58" t="s">
        <v>833</v>
      </c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43771.310000000005</v>
      </c>
      <c r="C149" s="38"/>
      <c r="D149" s="39"/>
    </row>
    <row r="150" spans="1:4">
      <c r="A150" s="212"/>
      <c r="B150" s="21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0.2851562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818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18295.37</v>
      </c>
      <c r="C13" s="20"/>
      <c r="D13" s="55"/>
    </row>
    <row r="14" spans="1:4">
      <c r="A14" s="21" t="s">
        <v>21</v>
      </c>
      <c r="B14" s="8">
        <v>865.67</v>
      </c>
      <c r="C14" s="74" t="s">
        <v>631</v>
      </c>
      <c r="D14" s="58" t="s">
        <v>614</v>
      </c>
    </row>
    <row r="15" spans="1:4">
      <c r="A15" s="21"/>
      <c r="B15" s="8">
        <v>6784.04</v>
      </c>
      <c r="C15" s="74" t="s">
        <v>296</v>
      </c>
      <c r="D15" s="58" t="s">
        <v>819</v>
      </c>
    </row>
    <row r="16" spans="1:4">
      <c r="A16" s="21"/>
      <c r="B16" s="8">
        <v>4583.29</v>
      </c>
      <c r="C16" s="74" t="s">
        <v>183</v>
      </c>
      <c r="D16" s="58" t="s">
        <v>820</v>
      </c>
    </row>
    <row r="17" spans="1:4">
      <c r="A17" s="21"/>
      <c r="B17" s="81">
        <v>1963.5</v>
      </c>
      <c r="C17" s="74" t="s">
        <v>32</v>
      </c>
      <c r="D17" s="58" t="s">
        <v>821</v>
      </c>
    </row>
    <row r="18" spans="1:4" ht="24">
      <c r="A18" s="21"/>
      <c r="B18" s="8">
        <v>283.22000000000003</v>
      </c>
      <c r="C18" s="74" t="s">
        <v>822</v>
      </c>
      <c r="D18" s="58" t="s">
        <v>823</v>
      </c>
    </row>
    <row r="19" spans="1:4">
      <c r="A19" s="21"/>
      <c r="B19" s="8">
        <v>793</v>
      </c>
      <c r="C19" s="74" t="s">
        <v>117</v>
      </c>
      <c r="D19" s="58" t="s">
        <v>281</v>
      </c>
    </row>
    <row r="20" spans="1:4" ht="24">
      <c r="A20" s="21"/>
      <c r="B20" s="8">
        <v>333.2</v>
      </c>
      <c r="C20" s="74" t="s">
        <v>824</v>
      </c>
      <c r="D20" s="58" t="s">
        <v>825</v>
      </c>
    </row>
    <row r="21" spans="1:4" ht="13.5" thickBot="1">
      <c r="A21" s="21"/>
      <c r="B21" s="8">
        <v>2689.45</v>
      </c>
      <c r="C21" s="74" t="s">
        <v>157</v>
      </c>
      <c r="D21" s="58" t="s">
        <v>156</v>
      </c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166813000</v>
      </c>
      <c r="C77" s="20"/>
      <c r="D77" s="22"/>
    </row>
    <row r="78" spans="1:4">
      <c r="A78" s="21"/>
      <c r="B78" s="8">
        <v>877000</v>
      </c>
      <c r="C78" s="29" t="s">
        <v>92</v>
      </c>
      <c r="D78" s="75" t="s">
        <v>826</v>
      </c>
    </row>
    <row r="79" spans="1:4">
      <c r="A79" s="21"/>
      <c r="B79" s="8">
        <v>16870000</v>
      </c>
      <c r="C79" s="29" t="s">
        <v>92</v>
      </c>
      <c r="D79" s="75" t="s">
        <v>826</v>
      </c>
    </row>
    <row r="80" spans="1:4">
      <c r="A80" s="21"/>
      <c r="B80" s="8">
        <v>16405000</v>
      </c>
      <c r="C80" s="29" t="s">
        <v>92</v>
      </c>
      <c r="D80" s="75" t="s">
        <v>826</v>
      </c>
    </row>
    <row r="81" spans="1:4">
      <c r="A81" s="21"/>
      <c r="B81" s="8">
        <v>124370000</v>
      </c>
      <c r="C81" s="29" t="s">
        <v>92</v>
      </c>
      <c r="D81" s="75" t="s">
        <v>826</v>
      </c>
    </row>
    <row r="82" spans="1:4">
      <c r="A82" s="21"/>
      <c r="B82" s="8">
        <v>8291000</v>
      </c>
      <c r="C82" s="29" t="s">
        <v>92</v>
      </c>
      <c r="D82" s="75" t="s">
        <v>826</v>
      </c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166831295.37</v>
      </c>
      <c r="C149" s="38"/>
      <c r="D149" s="39"/>
    </row>
    <row r="150" spans="1:4">
      <c r="A150" s="212"/>
      <c r="B150" s="212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57" t="s">
        <v>0</v>
      </c>
      <c r="B5" s="257"/>
      <c r="C5" s="257"/>
      <c r="D5" s="257"/>
    </row>
    <row r="6" spans="1:4">
      <c r="A6" s="257" t="s">
        <v>65</v>
      </c>
      <c r="B6" s="257"/>
      <c r="C6" s="257"/>
      <c r="D6" s="257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22695.26</v>
      </c>
      <c r="C15" s="20"/>
      <c r="D15" s="55"/>
    </row>
    <row r="16" spans="1:4">
      <c r="A16" s="21" t="s">
        <v>21</v>
      </c>
      <c r="B16" s="70">
        <v>2700</v>
      </c>
      <c r="C16" s="70" t="s">
        <v>66</v>
      </c>
      <c r="D16" s="58" t="s">
        <v>56</v>
      </c>
    </row>
    <row r="17" spans="1:4">
      <c r="A17" s="21"/>
      <c r="B17" s="8">
        <v>8748.7999999999993</v>
      </c>
      <c r="C17" s="70" t="s">
        <v>39</v>
      </c>
      <c r="D17" s="58" t="s">
        <v>40</v>
      </c>
    </row>
    <row r="18" spans="1:4">
      <c r="A18" s="21"/>
      <c r="B18" s="8">
        <v>4426.16</v>
      </c>
      <c r="C18" s="29" t="s">
        <v>67</v>
      </c>
      <c r="D18" s="58" t="s">
        <v>68</v>
      </c>
    </row>
    <row r="19" spans="1:4">
      <c r="A19" s="21"/>
      <c r="B19" s="8">
        <f>4905+1470</f>
        <v>6375</v>
      </c>
      <c r="C19" s="70" t="s">
        <v>69</v>
      </c>
      <c r="D19" s="58" t="s">
        <v>70</v>
      </c>
    </row>
    <row r="20" spans="1:4">
      <c r="A20" s="21"/>
      <c r="B20" s="8">
        <v>445.3</v>
      </c>
      <c r="C20" s="29" t="s">
        <v>71</v>
      </c>
      <c r="D20" s="58" t="s">
        <v>72</v>
      </c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0</v>
      </c>
      <c r="C79" s="20"/>
      <c r="D79" s="22"/>
    </row>
    <row r="80" spans="1:4" hidden="1">
      <c r="A80" s="21"/>
      <c r="B80" s="57"/>
      <c r="C80" s="29"/>
      <c r="D80" s="29"/>
    </row>
    <row r="81" spans="1:4" hidden="1">
      <c r="A81" s="21"/>
      <c r="B81" s="57"/>
      <c r="C81" s="29"/>
      <c r="D81" s="29"/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>
        <v>5808.92</v>
      </c>
      <c r="C147" s="70" t="s">
        <v>63</v>
      </c>
      <c r="D147" s="58" t="s">
        <v>64</v>
      </c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28504.18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58" t="s">
        <v>25</v>
      </c>
      <c r="D155" s="258"/>
    </row>
    <row r="156" spans="1:4">
      <c r="A156" s="1" t="s">
        <v>18</v>
      </c>
      <c r="B156" s="1"/>
      <c r="C156" s="258" t="s">
        <v>22</v>
      </c>
      <c r="D156" s="258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15106" r:id="rId3">
          <objectPr defaultSize="0" autoPict="0" r:id="rId4">
            <anchor moveWithCells="1" sizeWithCells="1">
              <from>
                <xdr:col>0</xdr:col>
                <xdr:colOff>447675</xdr:colOff>
                <xdr:row>0</xdr:row>
                <xdr:rowOff>142875</xdr:rowOff>
              </from>
              <to>
                <xdr:col>0</xdr:col>
                <xdr:colOff>1362075</xdr:colOff>
                <xdr:row>4</xdr:row>
                <xdr:rowOff>0</xdr:rowOff>
              </to>
            </anchor>
          </objectPr>
        </oleObject>
      </mc:Choice>
      <mc:Fallback>
        <oleObject progId="Word.Picture.8" shapeId="815106" r:id="rId3"/>
      </mc:Fallback>
    </mc:AlternateContent>
  </oleObjec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816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100</v>
      </c>
      <c r="C13" s="20"/>
      <c r="D13" s="55"/>
    </row>
    <row r="14" spans="1:4">
      <c r="A14" s="21" t="s">
        <v>21</v>
      </c>
      <c r="B14" s="8">
        <v>100</v>
      </c>
      <c r="C14" s="74" t="s">
        <v>181</v>
      </c>
      <c r="D14" s="58" t="s">
        <v>817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100</v>
      </c>
      <c r="C149" s="38"/>
      <c r="D149" s="39"/>
    </row>
    <row r="150" spans="1:4">
      <c r="A150" s="211"/>
      <c r="B150" s="21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814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134543.10999999999</v>
      </c>
      <c r="C13" s="20"/>
      <c r="D13" s="55"/>
    </row>
    <row r="14" spans="1:4">
      <c r="A14" s="21" t="s">
        <v>21</v>
      </c>
      <c r="B14" s="8">
        <v>23942.5</v>
      </c>
      <c r="C14" s="74" t="s">
        <v>95</v>
      </c>
      <c r="D14" s="58" t="s">
        <v>815</v>
      </c>
    </row>
    <row r="15" spans="1:4">
      <c r="A15" s="21"/>
      <c r="B15" s="8">
        <v>81754.06</v>
      </c>
      <c r="C15" s="74" t="s">
        <v>95</v>
      </c>
      <c r="D15" s="58" t="s">
        <v>815</v>
      </c>
    </row>
    <row r="16" spans="1:4">
      <c r="A16" s="21"/>
      <c r="B16" s="8">
        <v>28731</v>
      </c>
      <c r="C16" s="74" t="s">
        <v>95</v>
      </c>
      <c r="D16" s="58" t="s">
        <v>815</v>
      </c>
    </row>
    <row r="17" spans="1:4">
      <c r="A17" s="21"/>
      <c r="B17" s="81">
        <v>115.55</v>
      </c>
      <c r="C17" s="74" t="s">
        <v>95</v>
      </c>
      <c r="D17" s="58" t="s">
        <v>815</v>
      </c>
    </row>
    <row r="18" spans="1:4" ht="7.5" hidden="1" customHeight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134543.10999999999</v>
      </c>
      <c r="C149" s="38"/>
      <c r="D149" s="39"/>
    </row>
    <row r="150" spans="1:4">
      <c r="A150" s="211"/>
      <c r="B150" s="21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811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2492.85</v>
      </c>
      <c r="C13" s="20"/>
      <c r="D13" s="55"/>
    </row>
    <row r="14" spans="1:4" ht="24">
      <c r="A14" s="21" t="s">
        <v>21</v>
      </c>
      <c r="B14" s="8">
        <v>2492.85</v>
      </c>
      <c r="C14" s="74" t="s">
        <v>812</v>
      </c>
      <c r="D14" s="58" t="s">
        <v>813</v>
      </c>
    </row>
    <row r="15" spans="1:4" hidden="1">
      <c r="A15" s="21"/>
      <c r="B15" s="8"/>
      <c r="C15" s="74"/>
      <c r="D15" s="58"/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2492.85</v>
      </c>
      <c r="C149" s="38"/>
      <c r="D149" s="39"/>
    </row>
    <row r="150" spans="1:4">
      <c r="A150" s="211"/>
      <c r="B150" s="21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799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39376.340000000004</v>
      </c>
      <c r="C13" s="20"/>
      <c r="D13" s="55"/>
    </row>
    <row r="14" spans="1:4">
      <c r="A14" s="21" t="s">
        <v>21</v>
      </c>
      <c r="B14" s="8">
        <v>195.68</v>
      </c>
      <c r="C14" s="74" t="s">
        <v>800</v>
      </c>
      <c r="D14" s="58" t="s">
        <v>668</v>
      </c>
    </row>
    <row r="15" spans="1:4">
      <c r="A15" s="21"/>
      <c r="B15" s="8">
        <v>211.52</v>
      </c>
      <c r="C15" s="74" t="s">
        <v>801</v>
      </c>
      <c r="D15" s="58" t="s">
        <v>802</v>
      </c>
    </row>
    <row r="16" spans="1:4">
      <c r="A16" s="21"/>
      <c r="B16" s="8">
        <v>543.82000000000005</v>
      </c>
      <c r="C16" s="74" t="s">
        <v>803</v>
      </c>
      <c r="D16" s="58" t="s">
        <v>668</v>
      </c>
    </row>
    <row r="17" spans="1:4">
      <c r="A17" s="21"/>
      <c r="B17" s="81">
        <v>229.79</v>
      </c>
      <c r="C17" s="74" t="s">
        <v>804</v>
      </c>
      <c r="D17" s="58" t="s">
        <v>805</v>
      </c>
    </row>
    <row r="18" spans="1:4">
      <c r="A18" s="21"/>
      <c r="B18" s="8">
        <v>28520.73</v>
      </c>
      <c r="C18" s="74" t="s">
        <v>806</v>
      </c>
      <c r="D18" s="58" t="s">
        <v>807</v>
      </c>
    </row>
    <row r="19" spans="1:4">
      <c r="A19" s="21"/>
      <c r="B19" s="8">
        <v>8330</v>
      </c>
      <c r="C19" s="74" t="s">
        <v>806</v>
      </c>
      <c r="D19" s="58" t="s">
        <v>808</v>
      </c>
    </row>
    <row r="20" spans="1:4">
      <c r="A20" s="21"/>
      <c r="B20" s="8">
        <v>1344.8</v>
      </c>
      <c r="C20" s="74" t="s">
        <v>809</v>
      </c>
      <c r="D20" s="58" t="s">
        <v>810</v>
      </c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39376.340000000004</v>
      </c>
      <c r="C149" s="38"/>
      <c r="D149" s="39"/>
    </row>
    <row r="150" spans="1:4">
      <c r="A150" s="210"/>
      <c r="B150" s="21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796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8559.7099999999991</v>
      </c>
      <c r="C13" s="20"/>
      <c r="D13" s="55"/>
    </row>
    <row r="14" spans="1:4">
      <c r="A14" s="21" t="s">
        <v>21</v>
      </c>
      <c r="B14" s="8">
        <v>8125.75</v>
      </c>
      <c r="C14" s="74" t="s">
        <v>797</v>
      </c>
      <c r="D14" s="58" t="s">
        <v>45</v>
      </c>
    </row>
    <row r="15" spans="1:4">
      <c r="A15" s="21"/>
      <c r="B15" s="8">
        <v>433.96</v>
      </c>
      <c r="C15" s="74" t="s">
        <v>131</v>
      </c>
      <c r="D15" s="58" t="s">
        <v>798</v>
      </c>
    </row>
    <row r="16" spans="1:4" hidden="1">
      <c r="A16" s="21"/>
      <c r="B16" s="8"/>
      <c r="C16" s="74"/>
      <c r="D16" s="58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8559.7099999999991</v>
      </c>
      <c r="C149" s="38"/>
      <c r="D149" s="39"/>
    </row>
    <row r="150" spans="1:4">
      <c r="A150" s="209"/>
      <c r="B150" s="20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789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17801.91</v>
      </c>
      <c r="C13" s="20"/>
      <c r="D13" s="55"/>
    </row>
    <row r="14" spans="1:4">
      <c r="A14" s="21" t="s">
        <v>21</v>
      </c>
      <c r="B14" s="8">
        <v>1282.19</v>
      </c>
      <c r="C14" s="74" t="s">
        <v>118</v>
      </c>
      <c r="D14" s="58" t="s">
        <v>259</v>
      </c>
    </row>
    <row r="15" spans="1:4">
      <c r="A15" s="21"/>
      <c r="B15" s="8">
        <v>1683.14</v>
      </c>
      <c r="C15" s="74" t="s">
        <v>35</v>
      </c>
      <c r="D15" s="58" t="s">
        <v>790</v>
      </c>
    </row>
    <row r="16" spans="1:4">
      <c r="A16" s="21"/>
      <c r="B16" s="8">
        <f>8800.7+3351.46</f>
        <v>12152.16</v>
      </c>
      <c r="C16" s="74" t="s">
        <v>791</v>
      </c>
      <c r="D16" s="58" t="s">
        <v>156</v>
      </c>
    </row>
    <row r="17" spans="1:4" ht="24">
      <c r="A17" s="21"/>
      <c r="B17" s="81">
        <v>319.42</v>
      </c>
      <c r="C17" s="74" t="s">
        <v>792</v>
      </c>
      <c r="D17" s="58" t="s">
        <v>793</v>
      </c>
    </row>
    <row r="18" spans="1:4">
      <c r="A18" s="21"/>
      <c r="B18" s="8">
        <v>2365</v>
      </c>
      <c r="C18" s="74" t="s">
        <v>794</v>
      </c>
      <c r="D18" s="58" t="s">
        <v>795</v>
      </c>
    </row>
    <row r="19" spans="1:4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17801.91</v>
      </c>
      <c r="C149" s="38"/>
      <c r="D149" s="39"/>
    </row>
    <row r="150" spans="1:4">
      <c r="A150" s="208"/>
      <c r="B150" s="208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781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90565.77</v>
      </c>
      <c r="C13" s="20"/>
      <c r="D13" s="55"/>
    </row>
    <row r="14" spans="1:4">
      <c r="A14" s="21" t="s">
        <v>21</v>
      </c>
      <c r="B14" s="8">
        <v>1010.31</v>
      </c>
      <c r="C14" s="74" t="s">
        <v>128</v>
      </c>
      <c r="D14" s="58" t="s">
        <v>782</v>
      </c>
    </row>
    <row r="15" spans="1:4">
      <c r="A15" s="21"/>
      <c r="B15" s="8">
        <v>249.9</v>
      </c>
      <c r="C15" s="74" t="s">
        <v>783</v>
      </c>
      <c r="D15" s="58" t="s">
        <v>84</v>
      </c>
    </row>
    <row r="16" spans="1:4">
      <c r="A16" s="21"/>
      <c r="B16" s="8">
        <v>22966.11</v>
      </c>
      <c r="C16" s="74" t="s">
        <v>784</v>
      </c>
      <c r="D16" s="58" t="s">
        <v>785</v>
      </c>
    </row>
    <row r="17" spans="1:4">
      <c r="A17" s="21"/>
      <c r="B17" s="81">
        <v>54457.38</v>
      </c>
      <c r="C17" s="74" t="s">
        <v>148</v>
      </c>
      <c r="D17" s="58" t="s">
        <v>786</v>
      </c>
    </row>
    <row r="18" spans="1:4" ht="24">
      <c r="A18" s="21"/>
      <c r="B18" s="8">
        <v>303.45</v>
      </c>
      <c r="C18" s="74" t="s">
        <v>787</v>
      </c>
      <c r="D18" s="58" t="s">
        <v>788</v>
      </c>
    </row>
    <row r="19" spans="1:4">
      <c r="A19" s="21"/>
      <c r="B19" s="8">
        <v>1276.96</v>
      </c>
      <c r="C19" s="74" t="s">
        <v>261</v>
      </c>
      <c r="D19" s="58" t="s">
        <v>68</v>
      </c>
    </row>
    <row r="20" spans="1:4">
      <c r="A20" s="21"/>
      <c r="B20" s="8">
        <v>785.66</v>
      </c>
      <c r="C20" s="74" t="s">
        <v>319</v>
      </c>
      <c r="D20" s="58" t="s">
        <v>68</v>
      </c>
    </row>
    <row r="21" spans="1:4">
      <c r="A21" s="21"/>
      <c r="B21" s="8">
        <v>9516</v>
      </c>
      <c r="C21" s="74" t="s">
        <v>117</v>
      </c>
      <c r="D21" s="58" t="s">
        <v>782</v>
      </c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90565.77</v>
      </c>
      <c r="C149" s="38"/>
      <c r="D149" s="39"/>
    </row>
    <row r="150" spans="1:4">
      <c r="A150" s="207"/>
      <c r="B150" s="20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1.2851562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774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26008.659999999996</v>
      </c>
      <c r="C13" s="20"/>
      <c r="D13" s="55"/>
    </row>
    <row r="14" spans="1:4" ht="24">
      <c r="A14" s="21" t="s">
        <v>21</v>
      </c>
      <c r="B14" s="8">
        <v>0.01</v>
      </c>
      <c r="C14" s="74" t="s">
        <v>775</v>
      </c>
      <c r="D14" s="58" t="s">
        <v>776</v>
      </c>
    </row>
    <row r="15" spans="1:4" ht="24">
      <c r="A15" s="21"/>
      <c r="B15" s="8">
        <v>3150</v>
      </c>
      <c r="C15" s="74" t="s">
        <v>775</v>
      </c>
      <c r="D15" s="58" t="s">
        <v>777</v>
      </c>
    </row>
    <row r="16" spans="1:4">
      <c r="A16" s="21"/>
      <c r="B16" s="8">
        <v>17955.41</v>
      </c>
      <c r="C16" s="74" t="s">
        <v>256</v>
      </c>
      <c r="D16" s="58" t="s">
        <v>778</v>
      </c>
    </row>
    <row r="17" spans="1:4">
      <c r="A17" s="21"/>
      <c r="B17" s="81">
        <v>4796.57</v>
      </c>
      <c r="C17" s="74" t="s">
        <v>256</v>
      </c>
      <c r="D17" s="58" t="s">
        <v>779</v>
      </c>
    </row>
    <row r="18" spans="1:4" ht="13.5" thickBot="1">
      <c r="A18" s="21"/>
      <c r="B18" s="8">
        <v>106.67</v>
      </c>
      <c r="C18" s="74" t="s">
        <v>122</v>
      </c>
      <c r="D18" s="58" t="s">
        <v>780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37264396</v>
      </c>
      <c r="C77" s="20"/>
      <c r="D77" s="22"/>
    </row>
    <row r="78" spans="1:4">
      <c r="A78" s="21"/>
      <c r="B78" s="8">
        <v>192396</v>
      </c>
      <c r="C78" s="29" t="s">
        <v>92</v>
      </c>
      <c r="D78" s="75" t="s">
        <v>692</v>
      </c>
    </row>
    <row r="79" spans="1:4">
      <c r="A79" s="21"/>
      <c r="B79" s="8">
        <v>2065000</v>
      </c>
      <c r="C79" s="29" t="s">
        <v>92</v>
      </c>
      <c r="D79" s="75" t="s">
        <v>692</v>
      </c>
    </row>
    <row r="80" spans="1:4">
      <c r="A80" s="21"/>
      <c r="B80" s="8">
        <v>8897000</v>
      </c>
      <c r="C80" s="29" t="s">
        <v>92</v>
      </c>
      <c r="D80" s="75" t="s">
        <v>692</v>
      </c>
    </row>
    <row r="81" spans="1:4">
      <c r="A81" s="21"/>
      <c r="B81" s="8">
        <v>9504000</v>
      </c>
      <c r="C81" s="29" t="s">
        <v>92</v>
      </c>
      <c r="D81" s="75" t="s">
        <v>692</v>
      </c>
    </row>
    <row r="82" spans="1:4">
      <c r="A82" s="21"/>
      <c r="B82" s="8">
        <v>16606000</v>
      </c>
      <c r="C82" s="29" t="s">
        <v>92</v>
      </c>
      <c r="D82" s="75" t="s">
        <v>692</v>
      </c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37290404.659999996</v>
      </c>
      <c r="C149" s="38"/>
      <c r="D149" s="39"/>
    </row>
    <row r="150" spans="1:4">
      <c r="A150" s="207"/>
      <c r="B150" s="207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9.570312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763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171446.18000000002</v>
      </c>
      <c r="C13" s="20"/>
      <c r="D13" s="55"/>
    </row>
    <row r="14" spans="1:4">
      <c r="A14" s="21" t="s">
        <v>21</v>
      </c>
      <c r="B14" s="8">
        <v>815.15</v>
      </c>
      <c r="C14" s="74" t="s">
        <v>764</v>
      </c>
      <c r="D14" s="58" t="s">
        <v>765</v>
      </c>
    </row>
    <row r="15" spans="1:4">
      <c r="A15" s="21"/>
      <c r="B15" s="8">
        <v>39</v>
      </c>
      <c r="C15" s="74" t="s">
        <v>108</v>
      </c>
      <c r="D15" s="58" t="s">
        <v>766</v>
      </c>
    </row>
    <row r="16" spans="1:4">
      <c r="A16" s="21"/>
      <c r="B16" s="8">
        <v>46472.7</v>
      </c>
      <c r="C16" s="74" t="s">
        <v>100</v>
      </c>
      <c r="D16" s="58" t="s">
        <v>767</v>
      </c>
    </row>
    <row r="17" spans="1:4">
      <c r="A17" s="21"/>
      <c r="B17" s="81">
        <v>17283.34</v>
      </c>
      <c r="C17" s="74" t="s">
        <v>100</v>
      </c>
      <c r="D17" s="58" t="s">
        <v>768</v>
      </c>
    </row>
    <row r="18" spans="1:4">
      <c r="A18" s="21"/>
      <c r="B18" s="8">
        <v>12682.56</v>
      </c>
      <c r="C18" s="74" t="s">
        <v>100</v>
      </c>
      <c r="D18" s="58" t="s">
        <v>769</v>
      </c>
    </row>
    <row r="19" spans="1:4">
      <c r="A19" s="21"/>
      <c r="B19" s="8">
        <v>62566.64</v>
      </c>
      <c r="C19" s="74" t="s">
        <v>100</v>
      </c>
      <c r="D19" s="58" t="s">
        <v>770</v>
      </c>
    </row>
    <row r="20" spans="1:4">
      <c r="A20" s="21"/>
      <c r="B20" s="8">
        <v>10949.31</v>
      </c>
      <c r="C20" s="74" t="s">
        <v>100</v>
      </c>
      <c r="D20" s="58" t="s">
        <v>771</v>
      </c>
    </row>
    <row r="21" spans="1:4" ht="24">
      <c r="A21" s="21"/>
      <c r="B21" s="8">
        <v>20637.48</v>
      </c>
      <c r="C21" s="74" t="s">
        <v>772</v>
      </c>
      <c r="D21" s="58" t="s">
        <v>773</v>
      </c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171446.18000000002</v>
      </c>
      <c r="C149" s="38"/>
      <c r="D149" s="39"/>
    </row>
    <row r="150" spans="1:4">
      <c r="A150" s="206"/>
      <c r="B150" s="20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753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74476.72</v>
      </c>
      <c r="C13" s="20"/>
      <c r="D13" s="55"/>
    </row>
    <row r="14" spans="1:4">
      <c r="A14" s="21" t="s">
        <v>21</v>
      </c>
      <c r="B14" s="8">
        <v>331.18</v>
      </c>
      <c r="C14" s="74" t="s">
        <v>631</v>
      </c>
      <c r="D14" s="58" t="s">
        <v>367</v>
      </c>
    </row>
    <row r="15" spans="1:4">
      <c r="A15" s="21"/>
      <c r="B15" s="8">
        <v>1487.5</v>
      </c>
      <c r="C15" s="74" t="s">
        <v>149</v>
      </c>
      <c r="D15" s="58" t="s">
        <v>754</v>
      </c>
    </row>
    <row r="16" spans="1:4">
      <c r="A16" s="21"/>
      <c r="B16" s="8">
        <v>4583.29</v>
      </c>
      <c r="C16" s="74" t="s">
        <v>54</v>
      </c>
      <c r="D16" s="58" t="s">
        <v>755</v>
      </c>
    </row>
    <row r="17" spans="1:4">
      <c r="A17" s="21"/>
      <c r="B17" s="81">
        <v>13876.51</v>
      </c>
      <c r="C17" s="74" t="s">
        <v>133</v>
      </c>
      <c r="D17" s="58" t="s">
        <v>512</v>
      </c>
    </row>
    <row r="18" spans="1:4">
      <c r="A18" s="21"/>
      <c r="B18" s="8">
        <v>26657.78</v>
      </c>
      <c r="C18" s="74" t="s">
        <v>756</v>
      </c>
      <c r="D18" s="58" t="s">
        <v>757</v>
      </c>
    </row>
    <row r="19" spans="1:4">
      <c r="A19" s="21"/>
      <c r="B19" s="8">
        <v>3121.41</v>
      </c>
      <c r="C19" s="74" t="s">
        <v>756</v>
      </c>
      <c r="D19" s="58" t="s">
        <v>758</v>
      </c>
    </row>
    <row r="20" spans="1:4">
      <c r="A20" s="21"/>
      <c r="B20" s="8">
        <v>1436.33</v>
      </c>
      <c r="C20" s="74" t="s">
        <v>759</v>
      </c>
      <c r="D20" s="58" t="s">
        <v>760</v>
      </c>
    </row>
    <row r="21" spans="1:4">
      <c r="A21" s="21"/>
      <c r="B21" s="8">
        <v>1139.04</v>
      </c>
      <c r="C21" s="74" t="s">
        <v>756</v>
      </c>
      <c r="D21" s="58" t="s">
        <v>457</v>
      </c>
    </row>
    <row r="22" spans="1:4" ht="13.5" thickBot="1">
      <c r="A22" s="21"/>
      <c r="B22" s="8">
        <v>21843.68</v>
      </c>
      <c r="C22" s="74" t="s">
        <v>756</v>
      </c>
      <c r="D22" s="58" t="s">
        <v>761</v>
      </c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319000</v>
      </c>
      <c r="C77" s="20"/>
      <c r="D77" s="22"/>
    </row>
    <row r="78" spans="1:4">
      <c r="A78" s="21"/>
      <c r="B78" s="8">
        <v>38000</v>
      </c>
      <c r="C78" s="29" t="s">
        <v>97</v>
      </c>
      <c r="D78" s="75" t="s">
        <v>762</v>
      </c>
    </row>
    <row r="79" spans="1:4">
      <c r="A79" s="21"/>
      <c r="B79" s="8">
        <v>281000</v>
      </c>
      <c r="C79" s="29" t="s">
        <v>97</v>
      </c>
      <c r="D79" s="75" t="s">
        <v>762</v>
      </c>
    </row>
    <row r="80" spans="1:4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393476.72</v>
      </c>
      <c r="C149" s="38"/>
      <c r="D149" s="39"/>
    </row>
    <row r="150" spans="1:4">
      <c r="A150" s="206"/>
      <c r="B150" s="20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64"/>
  <sheetViews>
    <sheetView workbookViewId="0">
      <selection activeCell="E8" sqref="E8"/>
    </sheetView>
  </sheetViews>
  <sheetFormatPr defaultRowHeight="12.75"/>
  <cols>
    <col min="1" max="1" width="27.85546875" customWidth="1"/>
    <col min="2" max="2" width="13.42578125" customWidth="1"/>
    <col min="3" max="3" width="18.85546875" customWidth="1"/>
    <col min="4" max="4" width="23.85546875" customWidth="1"/>
  </cols>
  <sheetData>
    <row r="1" spans="1:4" ht="15.75">
      <c r="A1" s="10"/>
      <c r="B1" s="10"/>
      <c r="C1" s="11"/>
      <c r="D1" s="10"/>
    </row>
    <row r="2" spans="1:4" ht="20.25">
      <c r="A2" s="10"/>
      <c r="B2" s="12" t="s">
        <v>16</v>
      </c>
      <c r="C2" s="31"/>
      <c r="D2" s="31"/>
    </row>
    <row r="3" spans="1:4" ht="22.5">
      <c r="A3" s="10"/>
      <c r="B3" s="13" t="s">
        <v>15</v>
      </c>
      <c r="C3" s="31"/>
      <c r="D3" s="31"/>
    </row>
    <row r="4" spans="1:4">
      <c r="A4" s="10"/>
      <c r="B4" s="10"/>
      <c r="C4" s="10"/>
      <c r="D4" s="10"/>
    </row>
    <row r="5" spans="1:4">
      <c r="A5" s="257" t="s">
        <v>0</v>
      </c>
      <c r="B5" s="257"/>
      <c r="C5" s="257"/>
      <c r="D5" s="257"/>
    </row>
    <row r="6" spans="1:4">
      <c r="A6" s="257" t="s">
        <v>61</v>
      </c>
      <c r="B6" s="257"/>
      <c r="C6" s="257"/>
      <c r="D6" s="257"/>
    </row>
    <row r="7" spans="1:4" ht="13.5" thickBot="1">
      <c r="A7" s="10"/>
      <c r="B7" s="10"/>
      <c r="C7" s="10"/>
      <c r="D7" s="10"/>
    </row>
    <row r="8" spans="1:4" ht="26.25" thickBot="1">
      <c r="A8" s="15" t="s">
        <v>1</v>
      </c>
      <c r="B8" s="28" t="s">
        <v>23</v>
      </c>
      <c r="C8" s="16" t="s">
        <v>2</v>
      </c>
      <c r="D8" s="17" t="s">
        <v>3</v>
      </c>
    </row>
    <row r="9" spans="1:4">
      <c r="A9" s="24" t="s">
        <v>5</v>
      </c>
      <c r="B9" s="25">
        <f>SUM(B10:B14)</f>
        <v>0</v>
      </c>
      <c r="C9" s="26"/>
      <c r="D9" s="27"/>
    </row>
    <row r="10" spans="1:4">
      <c r="A10" s="21" t="s">
        <v>4</v>
      </c>
      <c r="B10" s="8"/>
      <c r="C10" s="3"/>
      <c r="D10" s="4"/>
    </row>
    <row r="11" spans="1:4" hidden="1">
      <c r="A11" s="21"/>
      <c r="B11" s="8"/>
      <c r="C11" s="3"/>
      <c r="D11" s="4"/>
    </row>
    <row r="12" spans="1:4" hidden="1">
      <c r="A12" s="21"/>
      <c r="B12" s="8"/>
      <c r="C12" s="3"/>
      <c r="D12" s="4"/>
    </row>
    <row r="13" spans="1:4" hidden="1">
      <c r="A13" s="21"/>
      <c r="B13" s="8"/>
      <c r="C13" s="3"/>
      <c r="D13" s="4"/>
    </row>
    <row r="14" spans="1:4" hidden="1">
      <c r="A14" s="21"/>
      <c r="B14" s="8"/>
      <c r="C14" s="3"/>
      <c r="D14" s="4"/>
    </row>
    <row r="15" spans="1:4">
      <c r="A15" s="19" t="s">
        <v>6</v>
      </c>
      <c r="B15" s="23">
        <f>SUM(B16:B78)</f>
        <v>4107135.9</v>
      </c>
      <c r="C15" s="20"/>
      <c r="D15" s="55"/>
    </row>
    <row r="16" spans="1:4">
      <c r="A16" s="21" t="s">
        <v>21</v>
      </c>
      <c r="B16" s="70">
        <v>4088010.9</v>
      </c>
      <c r="C16" s="70" t="s">
        <v>59</v>
      </c>
      <c r="D16" s="58" t="s">
        <v>38</v>
      </c>
    </row>
    <row r="17" spans="1:4" ht="25.5">
      <c r="A17" s="21"/>
      <c r="B17" s="8">
        <f>14715+4410</f>
        <v>19125</v>
      </c>
      <c r="C17" s="70" t="s">
        <v>58</v>
      </c>
      <c r="D17" s="58" t="s">
        <v>62</v>
      </c>
    </row>
    <row r="18" spans="1:4" hidden="1">
      <c r="A18" s="21"/>
      <c r="B18" s="8"/>
      <c r="C18" s="29"/>
      <c r="D18" s="58"/>
    </row>
    <row r="19" spans="1:4" hidden="1">
      <c r="A19" s="21"/>
      <c r="B19" s="8"/>
      <c r="C19" s="70"/>
      <c r="D19" s="58"/>
    </row>
    <row r="20" spans="1:4" hidden="1">
      <c r="A20" s="21"/>
      <c r="B20" s="8"/>
      <c r="C20" s="29"/>
      <c r="D20" s="58"/>
    </row>
    <row r="21" spans="1:4" hidden="1">
      <c r="A21" s="21"/>
      <c r="B21" s="8"/>
      <c r="C21" s="3"/>
      <c r="D21" s="58"/>
    </row>
    <row r="22" spans="1:4" hidden="1">
      <c r="A22" s="21"/>
      <c r="B22" s="8"/>
      <c r="C22" s="3"/>
      <c r="D22" s="4"/>
    </row>
    <row r="23" spans="1:4" hidden="1">
      <c r="A23" s="21"/>
      <c r="B23" s="8"/>
      <c r="C23" s="8"/>
      <c r="D23" s="4"/>
    </row>
    <row r="24" spans="1:4" hidden="1">
      <c r="A24" s="21"/>
      <c r="B24" s="8"/>
      <c r="C24" s="3"/>
      <c r="D24" s="4"/>
    </row>
    <row r="25" spans="1:4" hidden="1">
      <c r="A25" s="21"/>
      <c r="B25" s="8"/>
      <c r="C25" s="3"/>
      <c r="D25" s="4"/>
    </row>
    <row r="26" spans="1:4" hidden="1">
      <c r="A26" s="21"/>
      <c r="B26" s="8"/>
      <c r="C26" s="3"/>
      <c r="D26" s="4"/>
    </row>
    <row r="27" spans="1:4" hidden="1">
      <c r="A27" s="21"/>
      <c r="B27" s="8"/>
      <c r="C27" s="3"/>
      <c r="D27" s="4"/>
    </row>
    <row r="28" spans="1:4" hidden="1">
      <c r="A28" s="21"/>
      <c r="B28" s="8"/>
      <c r="C28" s="3"/>
      <c r="D28" s="4"/>
    </row>
    <row r="29" spans="1:4" hidden="1">
      <c r="A29" s="21"/>
      <c r="B29" s="8"/>
      <c r="C29" s="3"/>
      <c r="D29" s="4"/>
    </row>
    <row r="30" spans="1:4" hidden="1">
      <c r="A30" s="21"/>
      <c r="B30" s="8"/>
      <c r="C30" s="3"/>
      <c r="D30" s="4"/>
    </row>
    <row r="31" spans="1:4" hidden="1">
      <c r="A31" s="21"/>
      <c r="B31" s="8"/>
      <c r="C31" s="3"/>
      <c r="D31" s="4"/>
    </row>
    <row r="32" spans="1:4" hidden="1">
      <c r="A32" s="21"/>
      <c r="B32" s="8"/>
      <c r="C32" s="3"/>
      <c r="D32" s="4"/>
    </row>
    <row r="33" spans="1:4" hidden="1">
      <c r="A33" s="21"/>
      <c r="B33" s="8"/>
      <c r="C33" s="3"/>
      <c r="D33" s="4"/>
    </row>
    <row r="34" spans="1:4" hidden="1">
      <c r="A34" s="21"/>
      <c r="B34" s="8"/>
      <c r="C34" s="3"/>
      <c r="D34" s="4"/>
    </row>
    <row r="35" spans="1:4" hidden="1">
      <c r="A35" s="21"/>
      <c r="B35" s="8"/>
      <c r="C35" s="3"/>
      <c r="D35" s="4"/>
    </row>
    <row r="36" spans="1:4" hidden="1">
      <c r="A36" s="21"/>
      <c r="B36" s="8"/>
      <c r="C36" s="3"/>
      <c r="D36" s="4"/>
    </row>
    <row r="37" spans="1:4" hidden="1">
      <c r="A37" s="21"/>
      <c r="B37" s="8"/>
      <c r="C37" s="3"/>
      <c r="D37" s="4"/>
    </row>
    <row r="38" spans="1:4" hidden="1">
      <c r="A38" s="21"/>
      <c r="B38" s="8"/>
      <c r="C38" s="3"/>
      <c r="D38" s="4"/>
    </row>
    <row r="39" spans="1:4" hidden="1">
      <c r="A39" s="21"/>
      <c r="B39" s="8"/>
      <c r="C39" s="3"/>
      <c r="D39" s="4"/>
    </row>
    <row r="40" spans="1:4" hidden="1">
      <c r="A40" s="21"/>
      <c r="B40" s="8"/>
      <c r="C40" s="3"/>
      <c r="D40" s="4"/>
    </row>
    <row r="41" spans="1:4" hidden="1">
      <c r="A41" s="21"/>
      <c r="B41" s="8"/>
      <c r="C41" s="3"/>
      <c r="D41" s="4"/>
    </row>
    <row r="42" spans="1:4" hidden="1">
      <c r="A42" s="21"/>
      <c r="B42" s="8"/>
      <c r="C42" s="3"/>
      <c r="D42" s="4"/>
    </row>
    <row r="43" spans="1:4" hidden="1">
      <c r="A43" s="21"/>
      <c r="B43" s="8"/>
      <c r="C43" s="3"/>
      <c r="D43" s="4"/>
    </row>
    <row r="44" spans="1:4" hidden="1">
      <c r="A44" s="21"/>
      <c r="B44" s="8"/>
      <c r="C44" s="3"/>
      <c r="D44" s="4"/>
    </row>
    <row r="45" spans="1:4" hidden="1">
      <c r="A45" s="21"/>
      <c r="B45" s="8"/>
      <c r="C45" s="3"/>
      <c r="D45" s="4"/>
    </row>
    <row r="46" spans="1:4" hidden="1">
      <c r="A46" s="21"/>
      <c r="B46" s="8"/>
      <c r="C46" s="3"/>
      <c r="D46" s="4"/>
    </row>
    <row r="47" spans="1:4" hidden="1">
      <c r="A47" s="21"/>
      <c r="B47" s="8"/>
      <c r="C47" s="3"/>
      <c r="D47" s="4"/>
    </row>
    <row r="48" spans="1:4" hidden="1">
      <c r="A48" s="21"/>
      <c r="B48" s="8"/>
      <c r="C48" s="3"/>
      <c r="D48" s="4"/>
    </row>
    <row r="49" spans="1:4" hidden="1">
      <c r="A49" s="21"/>
      <c r="B49" s="8"/>
      <c r="C49" s="3"/>
      <c r="D49" s="4"/>
    </row>
    <row r="50" spans="1:4" hidden="1">
      <c r="A50" s="21"/>
      <c r="B50" s="8"/>
      <c r="C50" s="3"/>
      <c r="D50" s="4"/>
    </row>
    <row r="51" spans="1:4" hidden="1">
      <c r="A51" s="21"/>
      <c r="B51" s="8"/>
      <c r="C51" s="6"/>
      <c r="D51" s="4"/>
    </row>
    <row r="52" spans="1:4" hidden="1">
      <c r="A52" s="21"/>
      <c r="B52" s="8"/>
      <c r="C52" s="3"/>
      <c r="D52" s="4"/>
    </row>
    <row r="53" spans="1:4" hidden="1">
      <c r="A53" s="21"/>
      <c r="B53" s="8"/>
      <c r="C53" s="3"/>
      <c r="D53" s="4"/>
    </row>
    <row r="54" spans="1:4" hidden="1">
      <c r="A54" s="21"/>
      <c r="B54" s="8"/>
      <c r="C54" s="3"/>
      <c r="D54" s="4"/>
    </row>
    <row r="55" spans="1:4" hidden="1">
      <c r="A55" s="21"/>
      <c r="B55" s="8"/>
      <c r="C55" s="3"/>
      <c r="D55" s="4"/>
    </row>
    <row r="56" spans="1:4" hidden="1">
      <c r="A56" s="21"/>
      <c r="B56" s="8"/>
      <c r="C56" s="3"/>
      <c r="D56" s="4"/>
    </row>
    <row r="57" spans="1:4" hidden="1">
      <c r="A57" s="21"/>
      <c r="B57" s="8"/>
      <c r="C57" s="3"/>
      <c r="D57" s="4"/>
    </row>
    <row r="58" spans="1:4" hidden="1">
      <c r="A58" s="21"/>
      <c r="B58" s="8"/>
      <c r="C58" s="3"/>
      <c r="D58" s="4"/>
    </row>
    <row r="59" spans="1:4" hidden="1">
      <c r="A59" s="21"/>
      <c r="B59" s="8"/>
      <c r="C59" s="3"/>
      <c r="D59" s="4"/>
    </row>
    <row r="60" spans="1:4" hidden="1">
      <c r="A60" s="21"/>
      <c r="B60" s="8"/>
      <c r="C60" s="3"/>
      <c r="D60" s="4"/>
    </row>
    <row r="61" spans="1:4" hidden="1">
      <c r="A61" s="21"/>
      <c r="B61" s="8"/>
      <c r="C61" s="3"/>
      <c r="D61" s="4"/>
    </row>
    <row r="62" spans="1:4" hidden="1">
      <c r="A62" s="21"/>
      <c r="B62" s="8"/>
      <c r="C62" s="3"/>
      <c r="D62" s="4"/>
    </row>
    <row r="63" spans="1:4" hidden="1">
      <c r="A63" s="21"/>
      <c r="B63" s="8"/>
      <c r="C63" s="3"/>
      <c r="D63" s="4"/>
    </row>
    <row r="64" spans="1:4" hidden="1">
      <c r="A64" s="21"/>
      <c r="B64" s="8"/>
      <c r="C64" s="3"/>
      <c r="D64" s="4"/>
    </row>
    <row r="65" spans="1:4" hidden="1">
      <c r="A65" s="21"/>
      <c r="B65" s="8"/>
      <c r="C65" s="3"/>
      <c r="D65" s="4"/>
    </row>
    <row r="66" spans="1:4" hidden="1">
      <c r="A66" s="21"/>
      <c r="B66" s="8"/>
      <c r="C66" s="3"/>
      <c r="D66" s="4"/>
    </row>
    <row r="67" spans="1:4" hidden="1">
      <c r="A67" s="21"/>
      <c r="B67" s="8"/>
      <c r="C67" s="3"/>
      <c r="D67" s="4"/>
    </row>
    <row r="68" spans="1:4" hidden="1">
      <c r="A68" s="21"/>
      <c r="B68" s="8"/>
      <c r="C68" s="3"/>
      <c r="D68" s="4"/>
    </row>
    <row r="69" spans="1:4" hidden="1">
      <c r="A69" s="21"/>
      <c r="B69" s="8"/>
      <c r="C69" s="3"/>
      <c r="D69" s="4"/>
    </row>
    <row r="70" spans="1:4" hidden="1">
      <c r="A70" s="21"/>
      <c r="B70" s="8"/>
      <c r="C70" s="3"/>
      <c r="D70" s="4"/>
    </row>
    <row r="71" spans="1:4" hidden="1">
      <c r="A71" s="21"/>
      <c r="B71" s="8"/>
      <c r="C71" s="3"/>
      <c r="D71" s="4"/>
    </row>
    <row r="72" spans="1:4" hidden="1">
      <c r="A72" s="21"/>
      <c r="B72" s="8"/>
      <c r="C72" s="3"/>
      <c r="D72" s="4"/>
    </row>
    <row r="73" spans="1:4" hidden="1">
      <c r="A73" s="21"/>
      <c r="B73" s="8"/>
      <c r="C73" s="3"/>
      <c r="D73" s="4"/>
    </row>
    <row r="74" spans="1:4" hidden="1">
      <c r="A74" s="21"/>
      <c r="B74" s="8"/>
      <c r="C74" s="3"/>
      <c r="D74" s="4"/>
    </row>
    <row r="75" spans="1:4" hidden="1">
      <c r="A75" s="21"/>
      <c r="B75" s="8"/>
      <c r="C75" s="3"/>
      <c r="D75" s="4"/>
    </row>
    <row r="76" spans="1:4" hidden="1">
      <c r="A76" s="21"/>
      <c r="B76" s="8"/>
      <c r="C76" s="3"/>
      <c r="D76" s="4"/>
    </row>
    <row r="77" spans="1:4" hidden="1">
      <c r="A77" s="21"/>
      <c r="B77" s="8"/>
      <c r="C77" s="3"/>
      <c r="D77" s="4"/>
    </row>
    <row r="78" spans="1:4">
      <c r="A78" s="21"/>
      <c r="B78" s="8"/>
      <c r="C78" s="3"/>
      <c r="D78" s="4"/>
    </row>
    <row r="79" spans="1:4" ht="25.5">
      <c r="A79" s="19" t="s">
        <v>7</v>
      </c>
      <c r="B79" s="68">
        <f>B80+B81+B82+B83+B84</f>
        <v>0</v>
      </c>
      <c r="C79" s="20"/>
      <c r="D79" s="22"/>
    </row>
    <row r="80" spans="1:4" hidden="1">
      <c r="A80" s="21"/>
      <c r="B80" s="57"/>
      <c r="C80" s="29"/>
      <c r="D80" s="29"/>
    </row>
    <row r="81" spans="1:4" hidden="1">
      <c r="A81" s="21"/>
      <c r="B81" s="57"/>
      <c r="C81" s="29"/>
      <c r="D81" s="29"/>
    </row>
    <row r="82" spans="1:4" hidden="1">
      <c r="A82" s="21"/>
      <c r="B82" s="57"/>
      <c r="C82" s="29"/>
      <c r="D82" s="29"/>
    </row>
    <row r="83" spans="1:4" hidden="1">
      <c r="A83" s="21"/>
      <c r="B83" s="57"/>
      <c r="C83" s="29"/>
      <c r="D83" s="29"/>
    </row>
    <row r="84" spans="1:4" hidden="1">
      <c r="A84" s="21"/>
      <c r="B84" s="57"/>
      <c r="C84" s="29"/>
      <c r="D84" s="29"/>
    </row>
    <row r="85" spans="1:4" hidden="1">
      <c r="A85" s="21"/>
      <c r="B85" s="57"/>
      <c r="C85" s="29"/>
      <c r="D85" s="29"/>
    </row>
    <row r="86" spans="1:4" hidden="1">
      <c r="A86" s="21"/>
      <c r="B86" s="32"/>
      <c r="C86" s="29"/>
      <c r="D86" s="29"/>
    </row>
    <row r="87" spans="1:4" hidden="1">
      <c r="A87" s="21"/>
      <c r="B87" s="32"/>
      <c r="C87" s="29"/>
      <c r="D87" s="40"/>
    </row>
    <row r="88" spans="1:4" hidden="1">
      <c r="A88" s="21"/>
      <c r="B88" s="32"/>
      <c r="C88" s="29"/>
      <c r="D88" s="40"/>
    </row>
    <row r="89" spans="1:4" hidden="1">
      <c r="A89" s="21"/>
      <c r="B89" s="32"/>
      <c r="C89" s="29"/>
      <c r="D89" s="40"/>
    </row>
    <row r="90" spans="1:4" hidden="1">
      <c r="A90" s="21"/>
      <c r="B90" s="32"/>
      <c r="C90" s="29"/>
      <c r="D90" s="40"/>
    </row>
    <row r="91" spans="1:4" hidden="1">
      <c r="A91" s="21"/>
      <c r="B91" s="32"/>
      <c r="C91" s="29"/>
      <c r="D91" s="58"/>
    </row>
    <row r="92" spans="1:4">
      <c r="A92" s="21"/>
      <c r="B92" s="32"/>
      <c r="C92" s="29"/>
      <c r="D92" s="58"/>
    </row>
    <row r="93" spans="1:4">
      <c r="A93" s="19" t="s">
        <v>8</v>
      </c>
      <c r="B93" s="23">
        <f>SUM(B94:B95)</f>
        <v>0</v>
      </c>
      <c r="C93" s="20"/>
      <c r="D93" s="22"/>
    </row>
    <row r="94" spans="1:4">
      <c r="A94" s="21" t="s">
        <v>9</v>
      </c>
      <c r="B94" s="8"/>
      <c r="C94" s="29"/>
      <c r="D94" s="40"/>
    </row>
    <row r="95" spans="1:4">
      <c r="A95" s="21"/>
      <c r="B95" s="8"/>
      <c r="C95" s="6"/>
      <c r="D95" s="9"/>
    </row>
    <row r="96" spans="1:4" ht="51">
      <c r="A96" s="19" t="s">
        <v>10</v>
      </c>
      <c r="B96" s="23">
        <f>B97+B98+B99+B100</f>
        <v>0</v>
      </c>
      <c r="C96" s="20"/>
      <c r="D96" s="22"/>
    </row>
    <row r="97" spans="1:4" hidden="1">
      <c r="A97" s="21"/>
      <c r="B97" s="8"/>
      <c r="C97" s="3"/>
      <c r="D97" s="7"/>
    </row>
    <row r="98" spans="1:4" hidden="1">
      <c r="A98" s="21"/>
      <c r="B98" s="8"/>
      <c r="C98" s="29"/>
      <c r="D98" s="56"/>
    </row>
    <row r="99" spans="1:4" hidden="1">
      <c r="A99" s="21"/>
      <c r="B99" s="8"/>
      <c r="C99" s="3"/>
      <c r="D99" s="7"/>
    </row>
    <row r="100" spans="1:4" hidden="1">
      <c r="A100" s="21"/>
      <c r="B100" s="8"/>
      <c r="C100" s="29"/>
      <c r="D100" s="56"/>
    </row>
    <row r="101" spans="1:4" hidden="1">
      <c r="A101" s="21"/>
      <c r="B101" s="8"/>
      <c r="C101" s="29"/>
      <c r="D101" s="56"/>
    </row>
    <row r="102" spans="1:4" hidden="1">
      <c r="A102" s="21"/>
      <c r="B102" s="8"/>
      <c r="C102" s="3"/>
      <c r="D102" s="56"/>
    </row>
    <row r="103" spans="1:4" hidden="1">
      <c r="A103" s="21"/>
      <c r="B103" s="8"/>
      <c r="C103" s="3"/>
      <c r="D103" s="56"/>
    </row>
    <row r="104" spans="1:4" hidden="1">
      <c r="A104" s="21"/>
      <c r="B104" s="8"/>
      <c r="C104" s="3"/>
      <c r="D104" s="7"/>
    </row>
    <row r="105" spans="1:4" hidden="1">
      <c r="A105" s="21"/>
      <c r="B105" s="8"/>
      <c r="C105" s="3"/>
      <c r="D105" s="7"/>
    </row>
    <row r="106" spans="1:4">
      <c r="A106" s="21"/>
      <c r="B106" s="8"/>
      <c r="C106" s="3"/>
      <c r="D106" s="7"/>
    </row>
    <row r="107" spans="1:4" ht="38.25">
      <c r="A107" s="19" t="s">
        <v>11</v>
      </c>
      <c r="B107" s="23"/>
      <c r="C107" s="20"/>
      <c r="D107" s="22"/>
    </row>
    <row r="108" spans="1:4" ht="25.5">
      <c r="A108" s="21" t="s">
        <v>12</v>
      </c>
      <c r="B108" s="23">
        <f>B109+B110+B111+B112</f>
        <v>0</v>
      </c>
      <c r="C108" s="20"/>
      <c r="D108" s="22"/>
    </row>
    <row r="109" spans="1:4">
      <c r="A109" s="21" t="s">
        <v>27</v>
      </c>
      <c r="B109" s="8"/>
      <c r="C109" s="3"/>
      <c r="D109" s="7"/>
    </row>
    <row r="110" spans="1:4" hidden="1">
      <c r="A110" s="59"/>
      <c r="B110" s="8"/>
      <c r="C110" s="29"/>
      <c r="D110" s="56"/>
    </row>
    <row r="111" spans="1:4" hidden="1">
      <c r="A111" s="44"/>
      <c r="B111" s="8"/>
      <c r="C111" s="3"/>
      <c r="D111" s="7"/>
    </row>
    <row r="112" spans="1:4" hidden="1">
      <c r="A112" s="21"/>
      <c r="B112" s="8"/>
      <c r="C112" s="29"/>
      <c r="D112" s="56"/>
    </row>
    <row r="113" spans="1:4" hidden="1">
      <c r="A113" s="61"/>
      <c r="B113" s="8"/>
      <c r="C113" s="29"/>
      <c r="D113" s="56"/>
    </row>
    <row r="114" spans="1:4" hidden="1">
      <c r="A114" s="61"/>
      <c r="B114" s="46"/>
      <c r="C114" s="45"/>
      <c r="D114" s="62"/>
    </row>
    <row r="115" spans="1:4" hidden="1">
      <c r="A115" s="61"/>
      <c r="B115" s="46"/>
      <c r="C115" s="45"/>
      <c r="D115" s="62"/>
    </row>
    <row r="116" spans="1:4" hidden="1">
      <c r="A116" s="61"/>
      <c r="B116" s="46"/>
      <c r="C116" s="45"/>
      <c r="D116" s="62"/>
    </row>
    <row r="117" spans="1:4" hidden="1">
      <c r="A117" s="61"/>
      <c r="B117" s="46"/>
      <c r="C117" s="45"/>
      <c r="D117" s="62"/>
    </row>
    <row r="118" spans="1:4" hidden="1">
      <c r="A118" s="21"/>
      <c r="B118" s="46"/>
      <c r="C118" s="47"/>
      <c r="D118" s="63"/>
    </row>
    <row r="119" spans="1:4" hidden="1">
      <c r="A119" s="21"/>
      <c r="B119" s="46"/>
      <c r="C119" s="42"/>
      <c r="D119" s="63"/>
    </row>
    <row r="120" spans="1:4" hidden="1">
      <c r="A120" s="21"/>
      <c r="B120" s="48"/>
      <c r="C120" s="47"/>
      <c r="D120" s="63"/>
    </row>
    <row r="121" spans="1:4" hidden="1">
      <c r="A121" s="21"/>
      <c r="B121" s="49"/>
      <c r="C121" s="50"/>
      <c r="D121" s="64"/>
    </row>
    <row r="122" spans="1:4" hidden="1">
      <c r="A122" s="21"/>
      <c r="B122" s="51"/>
      <c r="C122" s="52"/>
      <c r="D122" s="65"/>
    </row>
    <row r="123" spans="1:4" hidden="1">
      <c r="A123" s="21"/>
      <c r="B123" s="51"/>
      <c r="C123" s="52"/>
      <c r="D123" s="65"/>
    </row>
    <row r="124" spans="1:4" hidden="1">
      <c r="A124" s="21"/>
      <c r="B124" s="51"/>
      <c r="C124" s="52"/>
      <c r="D124" s="65"/>
    </row>
    <row r="125" spans="1:4" hidden="1">
      <c r="A125" s="21"/>
      <c r="B125" s="51"/>
      <c r="C125" s="52"/>
      <c r="D125" s="65"/>
    </row>
    <row r="126" spans="1:4" hidden="1">
      <c r="A126" s="21"/>
      <c r="B126" s="51"/>
      <c r="C126" s="52"/>
      <c r="D126" s="65"/>
    </row>
    <row r="127" spans="1:4" hidden="1">
      <c r="A127" s="21"/>
      <c r="B127" s="51"/>
      <c r="C127" s="52"/>
      <c r="D127" s="65"/>
    </row>
    <row r="128" spans="1:4" hidden="1">
      <c r="A128" s="21"/>
      <c r="B128" s="51"/>
      <c r="C128" s="52"/>
      <c r="D128" s="65"/>
    </row>
    <row r="129" spans="1:4" hidden="1">
      <c r="A129" s="21"/>
      <c r="B129" s="51"/>
      <c r="C129" s="52"/>
      <c r="D129" s="65"/>
    </row>
    <row r="130" spans="1:4" hidden="1">
      <c r="A130" s="21"/>
      <c r="B130" s="51"/>
      <c r="C130" s="52"/>
      <c r="D130" s="65"/>
    </row>
    <row r="131" spans="1:4" hidden="1">
      <c r="A131" s="21"/>
      <c r="B131" s="51"/>
      <c r="C131" s="52"/>
      <c r="D131" s="65"/>
    </row>
    <row r="132" spans="1:4" hidden="1">
      <c r="A132" s="21"/>
      <c r="B132" s="51"/>
      <c r="C132" s="52"/>
      <c r="D132" s="65"/>
    </row>
    <row r="133" spans="1:4" hidden="1">
      <c r="A133" s="21"/>
      <c r="B133" s="51"/>
      <c r="C133" s="30"/>
      <c r="D133" s="65"/>
    </row>
    <row r="134" spans="1:4" ht="15" hidden="1">
      <c r="A134" s="21"/>
      <c r="B134" s="51"/>
      <c r="C134" s="30"/>
      <c r="D134" s="66"/>
    </row>
    <row r="135" spans="1:4" ht="15" hidden="1">
      <c r="A135" s="21"/>
      <c r="B135" s="51"/>
      <c r="C135" s="30"/>
      <c r="D135" s="66"/>
    </row>
    <row r="136" spans="1:4" ht="15" hidden="1">
      <c r="A136" s="21"/>
      <c r="B136" s="51"/>
      <c r="C136" s="30"/>
      <c r="D136" s="66"/>
    </row>
    <row r="137" spans="1:4" ht="15" hidden="1">
      <c r="A137" s="21"/>
      <c r="B137" s="51"/>
      <c r="C137" s="30"/>
      <c r="D137" s="66"/>
    </row>
    <row r="138" spans="1:4" ht="15" hidden="1">
      <c r="A138" s="21"/>
      <c r="B138" s="51"/>
      <c r="C138" s="30"/>
      <c r="D138" s="66"/>
    </row>
    <row r="139" spans="1:4" ht="15" hidden="1">
      <c r="A139" s="21"/>
      <c r="B139" s="51"/>
      <c r="C139" s="30"/>
      <c r="D139" s="66"/>
    </row>
    <row r="140" spans="1:4" ht="15" hidden="1">
      <c r="A140" s="21"/>
      <c r="B140" s="51"/>
      <c r="C140" s="30"/>
      <c r="D140" s="66"/>
    </row>
    <row r="141" spans="1:4" hidden="1">
      <c r="A141" s="53"/>
      <c r="B141" s="43"/>
      <c r="C141" s="54"/>
      <c r="D141" s="67"/>
    </row>
    <row r="142" spans="1:4" ht="15" hidden="1">
      <c r="A142" s="33"/>
      <c r="B142" s="41"/>
      <c r="C142" s="30"/>
      <c r="D142" s="62"/>
    </row>
    <row r="143" spans="1:4" ht="15" hidden="1">
      <c r="A143" s="33"/>
      <c r="B143" s="41"/>
      <c r="C143" s="30"/>
      <c r="D143" s="62"/>
    </row>
    <row r="144" spans="1:4" ht="15" hidden="1">
      <c r="A144" s="33"/>
      <c r="B144" s="41"/>
      <c r="C144" s="30"/>
      <c r="D144" s="62"/>
    </row>
    <row r="145" spans="1:4" ht="15" hidden="1">
      <c r="A145" s="33"/>
      <c r="B145" s="41"/>
      <c r="C145" s="30"/>
      <c r="D145" s="62"/>
    </row>
    <row r="146" spans="1:4" ht="15">
      <c r="A146" s="33"/>
      <c r="B146" s="41"/>
      <c r="C146" s="30"/>
      <c r="D146" s="62"/>
    </row>
    <row r="147" spans="1:4">
      <c r="A147" s="21" t="s">
        <v>13</v>
      </c>
      <c r="B147" s="70">
        <v>5808.92</v>
      </c>
      <c r="C147" s="70" t="s">
        <v>63</v>
      </c>
      <c r="D147" s="58" t="s">
        <v>64</v>
      </c>
    </row>
    <row r="148" spans="1:4">
      <c r="A148" s="21"/>
      <c r="B148" s="8"/>
      <c r="C148" s="3"/>
      <c r="D148" s="4"/>
    </row>
    <row r="149" spans="1:4">
      <c r="A149" s="18"/>
      <c r="B149" s="8"/>
      <c r="C149" s="3"/>
      <c r="D149" s="4"/>
    </row>
    <row r="150" spans="1:4">
      <c r="A150" s="60"/>
      <c r="B150" s="8"/>
      <c r="C150" s="3"/>
      <c r="D150" s="4"/>
    </row>
    <row r="151" spans="1:4" ht="13.5" thickBot="1">
      <c r="A151" s="37" t="s">
        <v>14</v>
      </c>
      <c r="B151" s="69">
        <f>+B9+B15+B79+B93+B96+B107+B147</f>
        <v>4112944.82</v>
      </c>
      <c r="C151" s="38"/>
      <c r="D151" s="39"/>
    </row>
    <row r="152" spans="1:4">
      <c r="A152" s="34"/>
      <c r="B152" s="35"/>
      <c r="C152" s="36"/>
      <c r="D152" s="36"/>
    </row>
    <row r="153" spans="1:4">
      <c r="A153" s="34"/>
      <c r="B153" s="35"/>
      <c r="C153" s="36"/>
      <c r="D153" s="36"/>
    </row>
    <row r="154" spans="1:4">
      <c r="A154" s="10"/>
      <c r="B154" s="10"/>
      <c r="C154" s="10"/>
      <c r="D154" s="10"/>
    </row>
    <row r="155" spans="1:4">
      <c r="A155" s="1" t="s">
        <v>17</v>
      </c>
      <c r="B155" s="1"/>
      <c r="C155" s="258" t="s">
        <v>25</v>
      </c>
      <c r="D155" s="258"/>
    </row>
    <row r="156" spans="1:4">
      <c r="A156" s="1" t="s">
        <v>18</v>
      </c>
      <c r="B156" s="1"/>
      <c r="C156" s="258" t="s">
        <v>22</v>
      </c>
      <c r="D156" s="258"/>
    </row>
    <row r="157" spans="1:4">
      <c r="A157" s="1"/>
      <c r="B157" s="1"/>
      <c r="C157" s="2"/>
      <c r="D157" s="2"/>
    </row>
    <row r="158" spans="1:4">
      <c r="C158" s="1"/>
      <c r="D158" s="5"/>
    </row>
    <row r="159" spans="1:4">
      <c r="C159" s="1"/>
      <c r="D159" s="5"/>
    </row>
    <row r="160" spans="1:4">
      <c r="C160" s="1"/>
      <c r="D160" s="5"/>
    </row>
    <row r="161" spans="1:4">
      <c r="A161" s="10"/>
      <c r="B161" s="10"/>
      <c r="C161" s="14"/>
      <c r="D161" s="5" t="s">
        <v>24</v>
      </c>
    </row>
    <row r="162" spans="1:4">
      <c r="A162" s="10"/>
      <c r="B162" s="10"/>
      <c r="C162" s="10"/>
      <c r="D162" s="5" t="s">
        <v>53</v>
      </c>
    </row>
    <row r="163" spans="1:4">
      <c r="A163" s="10"/>
      <c r="B163" s="10"/>
      <c r="C163" s="10"/>
      <c r="D163" s="5" t="s">
        <v>19</v>
      </c>
    </row>
    <row r="164" spans="1:4">
      <c r="A164" s="10"/>
      <c r="B164" s="10"/>
      <c r="C164" s="10"/>
      <c r="D164" s="5" t="s">
        <v>20</v>
      </c>
    </row>
  </sheetData>
  <mergeCells count="4">
    <mergeCell ref="A5:D5"/>
    <mergeCell ref="A6:D6"/>
    <mergeCell ref="C155:D155"/>
    <mergeCell ref="C156:D15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814081" r:id="rId3">
          <objectPr defaultSize="0" autoPict="0" r:id="rId4">
            <anchor moveWithCells="1" sizeWithCells="1">
              <from>
                <xdr:col>0</xdr:col>
                <xdr:colOff>295275</xdr:colOff>
                <xdr:row>1</xdr:row>
                <xdr:rowOff>0</xdr:rowOff>
              </from>
              <to>
                <xdr:col>0</xdr:col>
                <xdr:colOff>1190625</xdr:colOff>
                <xdr:row>4</xdr:row>
                <xdr:rowOff>57150</xdr:rowOff>
              </to>
            </anchor>
          </objectPr>
        </oleObject>
      </mc:Choice>
      <mc:Fallback>
        <oleObject progId="Word.Picture.8" shapeId="814081" r:id="rId3"/>
      </mc:Fallback>
    </mc:AlternateContent>
  </oleObjec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3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751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185908.73</v>
      </c>
      <c r="C13" s="20"/>
      <c r="D13" s="55"/>
    </row>
    <row r="14" spans="1:4">
      <c r="A14" s="21" t="s">
        <v>21</v>
      </c>
      <c r="B14" s="8">
        <v>13828.73</v>
      </c>
      <c r="C14" s="74" t="s">
        <v>95</v>
      </c>
      <c r="D14" s="58" t="s">
        <v>752</v>
      </c>
    </row>
    <row r="15" spans="1:4">
      <c r="A15" s="21"/>
      <c r="B15" s="8"/>
      <c r="C15" s="74"/>
      <c r="D15" s="58" t="s">
        <v>752</v>
      </c>
    </row>
    <row r="16" spans="1:4">
      <c r="A16" s="21"/>
      <c r="B16" s="8"/>
      <c r="C16" s="74"/>
      <c r="D16" s="58" t="s">
        <v>752</v>
      </c>
    </row>
    <row r="17" spans="1:4">
      <c r="A17" s="21"/>
      <c r="B17" s="81"/>
      <c r="C17" s="74"/>
      <c r="D17" s="58" t="s">
        <v>752</v>
      </c>
    </row>
    <row r="18" spans="1:4">
      <c r="A18" s="21"/>
      <c r="B18" s="8"/>
      <c r="C18" s="74"/>
      <c r="D18" s="58" t="s">
        <v>752</v>
      </c>
    </row>
    <row r="19" spans="1:4">
      <c r="A19" s="21"/>
      <c r="B19" s="8"/>
      <c r="C19" s="74"/>
      <c r="D19" s="58" t="s">
        <v>752</v>
      </c>
    </row>
    <row r="20" spans="1:4">
      <c r="A20" s="21"/>
      <c r="B20" s="8"/>
      <c r="C20" s="74"/>
      <c r="D20" s="58" t="s">
        <v>752</v>
      </c>
    </row>
    <row r="21" spans="1:4">
      <c r="A21" s="21"/>
      <c r="B21" s="8"/>
      <c r="C21" s="74"/>
      <c r="D21" s="58" t="s">
        <v>752</v>
      </c>
    </row>
    <row r="22" spans="1:4">
      <c r="A22" s="21"/>
      <c r="B22" s="8"/>
      <c r="C22" s="74"/>
      <c r="D22" s="58" t="s">
        <v>752</v>
      </c>
    </row>
    <row r="23" spans="1:4">
      <c r="A23" s="21"/>
      <c r="B23" s="8">
        <f>57360+57360+57360</f>
        <v>172080</v>
      </c>
      <c r="C23" s="74" t="s">
        <v>95</v>
      </c>
      <c r="D23" s="58" t="s">
        <v>752</v>
      </c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185908.73</v>
      </c>
      <c r="C149" s="38"/>
      <c r="D149" s="39"/>
    </row>
    <row r="150" spans="1:4">
      <c r="A150" s="206"/>
      <c r="B150" s="206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748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156338.38</v>
      </c>
      <c r="C13" s="20"/>
      <c r="D13" s="55"/>
    </row>
    <row r="14" spans="1:4">
      <c r="A14" s="21" t="s">
        <v>21</v>
      </c>
      <c r="B14" s="8">
        <v>59540.14</v>
      </c>
      <c r="C14" s="74" t="s">
        <v>95</v>
      </c>
      <c r="D14" s="58" t="s">
        <v>749</v>
      </c>
    </row>
    <row r="15" spans="1:4">
      <c r="A15" s="21"/>
      <c r="B15" s="8">
        <v>115.75</v>
      </c>
      <c r="C15" s="74" t="s">
        <v>95</v>
      </c>
      <c r="D15" s="58" t="s">
        <v>749</v>
      </c>
    </row>
    <row r="16" spans="1:4">
      <c r="A16" s="21"/>
      <c r="B16" s="8">
        <v>43173</v>
      </c>
      <c r="C16" s="74" t="s">
        <v>95</v>
      </c>
      <c r="D16" s="58" t="s">
        <v>749</v>
      </c>
    </row>
    <row r="17" spans="1:4">
      <c r="A17" s="21"/>
      <c r="B17" s="81">
        <v>4564.84</v>
      </c>
      <c r="C17" s="74" t="s">
        <v>750</v>
      </c>
      <c r="D17" s="58" t="s">
        <v>68</v>
      </c>
    </row>
    <row r="18" spans="1:4">
      <c r="A18" s="21"/>
      <c r="B18" s="8">
        <f>3004.89+1997.67+9887.76+17509.44+3473.21</f>
        <v>35872.97</v>
      </c>
      <c r="C18" s="74" t="s">
        <v>157</v>
      </c>
      <c r="D18" s="58" t="s">
        <v>68</v>
      </c>
    </row>
    <row r="19" spans="1:4">
      <c r="A19" s="21"/>
      <c r="B19" s="8">
        <f>1775.74+3284.46+2170.37+2160.93+1840.09+1840.09</f>
        <v>13071.68</v>
      </c>
      <c r="C19" s="74" t="s">
        <v>261</v>
      </c>
      <c r="D19" s="58" t="s">
        <v>68</v>
      </c>
    </row>
    <row r="20" spans="1:4" ht="13.5" thickBot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18008000</v>
      </c>
      <c r="C77" s="20"/>
      <c r="D77" s="22"/>
    </row>
    <row r="78" spans="1:4">
      <c r="A78" s="21"/>
      <c r="B78" s="8">
        <v>516000</v>
      </c>
      <c r="C78" s="29" t="s">
        <v>92</v>
      </c>
      <c r="D78" s="75" t="s">
        <v>711</v>
      </c>
    </row>
    <row r="79" spans="1:4">
      <c r="A79" s="21"/>
      <c r="B79" s="8">
        <v>305000</v>
      </c>
      <c r="C79" s="29" t="s">
        <v>92</v>
      </c>
      <c r="D79" s="75" t="s">
        <v>711</v>
      </c>
    </row>
    <row r="80" spans="1:4">
      <c r="A80" s="21"/>
      <c r="B80" s="8">
        <v>17187000</v>
      </c>
      <c r="C80" s="29" t="s">
        <v>92</v>
      </c>
      <c r="D80" s="75" t="s">
        <v>711</v>
      </c>
    </row>
    <row r="81" spans="1:4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18164338.379999999</v>
      </c>
      <c r="C149" s="38"/>
      <c r="D149" s="39"/>
    </row>
    <row r="150" spans="1:4">
      <c r="A150" s="204"/>
      <c r="B150" s="204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0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742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28669.34</v>
      </c>
      <c r="C13" s="20"/>
      <c r="D13" s="55"/>
    </row>
    <row r="14" spans="1:4">
      <c r="A14" s="21" t="s">
        <v>21</v>
      </c>
      <c r="B14" s="8">
        <v>387.74</v>
      </c>
      <c r="C14" s="74" t="s">
        <v>118</v>
      </c>
      <c r="D14" s="58" t="s">
        <v>743</v>
      </c>
    </row>
    <row r="15" spans="1:4">
      <c r="A15" s="21"/>
      <c r="B15" s="8">
        <v>140.36000000000001</v>
      </c>
      <c r="C15" s="74" t="s">
        <v>118</v>
      </c>
      <c r="D15" s="58" t="s">
        <v>605</v>
      </c>
    </row>
    <row r="16" spans="1:4">
      <c r="A16" s="21"/>
      <c r="B16" s="8">
        <v>100</v>
      </c>
      <c r="C16" s="74" t="s">
        <v>744</v>
      </c>
      <c r="D16" s="205" t="s">
        <v>745</v>
      </c>
    </row>
    <row r="17" spans="1:4">
      <c r="A17" s="21"/>
      <c r="B17" s="81">
        <v>27841.24</v>
      </c>
      <c r="C17" s="74" t="s">
        <v>262</v>
      </c>
      <c r="D17" s="58" t="s">
        <v>746</v>
      </c>
    </row>
    <row r="18" spans="1:4">
      <c r="A18" s="21"/>
      <c r="B18" s="8">
        <v>200</v>
      </c>
      <c r="C18" s="74" t="s">
        <v>181</v>
      </c>
      <c r="D18" s="58" t="s">
        <v>747</v>
      </c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28669.34</v>
      </c>
      <c r="C149" s="38"/>
      <c r="D149" s="39"/>
    </row>
    <row r="150" spans="1:4">
      <c r="A150" s="123"/>
      <c r="B150" s="123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topLeftCell="A7" workbookViewId="0">
      <selection activeCell="E10" sqref="E10"/>
    </sheetView>
  </sheetViews>
  <sheetFormatPr defaultRowHeight="12.75"/>
  <cols>
    <col min="1" max="1" width="26.5703125" customWidth="1"/>
    <col min="2" max="2" width="14.7109375" customWidth="1"/>
    <col min="3" max="3" width="19.140625" customWidth="1"/>
    <col min="4" max="4" width="35.85546875" customWidth="1"/>
  </cols>
  <sheetData>
    <row r="1" spans="1:4" ht="15.75">
      <c r="A1" s="124"/>
      <c r="B1" s="124"/>
      <c r="C1" s="125"/>
      <c r="D1" s="124"/>
    </row>
    <row r="2" spans="1:4" ht="15.75">
      <c r="A2" s="126" t="s">
        <v>715</v>
      </c>
      <c r="B2" s="127"/>
      <c r="C2" s="127"/>
      <c r="D2" s="127"/>
    </row>
    <row r="3" spans="1:4" ht="15.75">
      <c r="A3" s="126"/>
      <c r="B3" s="127"/>
      <c r="C3" s="127"/>
      <c r="D3" s="127"/>
    </row>
    <row r="4" spans="1:4" ht="15.75">
      <c r="A4" s="126"/>
      <c r="B4" s="127"/>
      <c r="C4" s="127"/>
      <c r="D4" s="127"/>
    </row>
    <row r="5" spans="1:4" ht="15.75">
      <c r="A5" s="124"/>
      <c r="B5" s="124"/>
      <c r="C5" s="124"/>
      <c r="D5" s="124"/>
    </row>
    <row r="6" spans="1:4" ht="15.75">
      <c r="A6" s="259" t="s">
        <v>716</v>
      </c>
      <c r="B6" s="259"/>
      <c r="C6" s="259"/>
      <c r="D6" s="259"/>
    </row>
    <row r="7" spans="1:4" ht="15.75">
      <c r="A7" s="259" t="s">
        <v>730</v>
      </c>
      <c r="B7" s="259"/>
      <c r="C7" s="259"/>
      <c r="D7" s="259"/>
    </row>
    <row r="8" spans="1:4" ht="15.75">
      <c r="A8" s="128"/>
      <c r="B8" s="128"/>
      <c r="C8" s="128"/>
      <c r="D8" s="128"/>
    </row>
    <row r="9" spans="1:4" ht="16.5" thickBot="1">
      <c r="A9" s="128"/>
      <c r="B9" s="128"/>
      <c r="C9" s="128"/>
      <c r="D9" s="128"/>
    </row>
    <row r="10" spans="1:4" ht="32.25" thickBot="1">
      <c r="A10" s="129" t="s">
        <v>1</v>
      </c>
      <c r="B10" s="130" t="s">
        <v>718</v>
      </c>
      <c r="C10" s="131" t="s">
        <v>2</v>
      </c>
      <c r="D10" s="132" t="s">
        <v>719</v>
      </c>
    </row>
    <row r="11" spans="1:4" ht="31.5">
      <c r="A11" s="133" t="s">
        <v>720</v>
      </c>
      <c r="B11" s="134">
        <f>B12+B13</f>
        <v>0</v>
      </c>
      <c r="C11" s="135"/>
      <c r="D11" s="136"/>
    </row>
    <row r="12" spans="1:4" ht="15.75">
      <c r="A12" s="137"/>
      <c r="B12" s="138"/>
      <c r="C12" s="139" t="s">
        <v>721</v>
      </c>
      <c r="D12" s="140" t="s">
        <v>469</v>
      </c>
    </row>
    <row r="13" spans="1:4" ht="15.75">
      <c r="A13" s="137"/>
      <c r="B13" s="138"/>
      <c r="C13" s="139" t="s">
        <v>722</v>
      </c>
      <c r="D13" s="140" t="s">
        <v>723</v>
      </c>
    </row>
    <row r="14" spans="1:4" ht="15.75">
      <c r="A14" s="137"/>
      <c r="B14" s="138"/>
      <c r="C14" s="139"/>
      <c r="D14" s="140"/>
    </row>
    <row r="15" spans="1:4" ht="15.75">
      <c r="A15" s="137"/>
      <c r="B15" s="138"/>
      <c r="C15" s="139"/>
      <c r="D15" s="140"/>
    </row>
    <row r="16" spans="1:4" ht="16.5" thickBot="1">
      <c r="A16" s="141"/>
      <c r="B16" s="142"/>
      <c r="C16" s="143"/>
      <c r="D16" s="144"/>
    </row>
    <row r="17" spans="1:4" ht="15.75">
      <c r="A17" s="202" t="s">
        <v>6</v>
      </c>
      <c r="B17" s="134">
        <f>B18+B19+B20+B21+B22+B23+B24+B25</f>
        <v>76909.049999999988</v>
      </c>
      <c r="C17" s="135"/>
      <c r="D17" s="146"/>
    </row>
    <row r="18" spans="1:4" ht="15.75">
      <c r="A18" s="203" t="s">
        <v>21</v>
      </c>
      <c r="B18" s="138">
        <v>6882.96</v>
      </c>
      <c r="C18" s="148" t="s">
        <v>731</v>
      </c>
      <c r="D18" s="149" t="s">
        <v>732</v>
      </c>
    </row>
    <row r="19" spans="1:4" ht="15.75">
      <c r="A19" s="137"/>
      <c r="B19" s="138">
        <v>1963.5</v>
      </c>
      <c r="C19" s="148" t="s">
        <v>733</v>
      </c>
      <c r="D19" s="149" t="s">
        <v>734</v>
      </c>
    </row>
    <row r="20" spans="1:4" ht="15.75">
      <c r="A20" s="137"/>
      <c r="B20" s="150">
        <v>9702.9599999999991</v>
      </c>
      <c r="C20" s="148" t="s">
        <v>735</v>
      </c>
      <c r="D20" s="149" t="s">
        <v>736</v>
      </c>
    </row>
    <row r="21" spans="1:4" ht="15.75">
      <c r="A21" s="137"/>
      <c r="B21" s="138">
        <v>6074.73</v>
      </c>
      <c r="C21" s="148" t="s">
        <v>735</v>
      </c>
      <c r="D21" s="149" t="s">
        <v>737</v>
      </c>
    </row>
    <row r="22" spans="1:4" ht="15.75">
      <c r="A22" s="137"/>
      <c r="B22" s="138">
        <v>21434.55</v>
      </c>
      <c r="C22" s="148" t="s">
        <v>735</v>
      </c>
      <c r="D22" s="149" t="s">
        <v>738</v>
      </c>
    </row>
    <row r="23" spans="1:4" ht="15.75">
      <c r="A23" s="137"/>
      <c r="B23" s="138">
        <v>17404.32</v>
      </c>
      <c r="C23" s="148" t="s">
        <v>735</v>
      </c>
      <c r="D23" s="149" t="s">
        <v>739</v>
      </c>
    </row>
    <row r="24" spans="1:4" ht="15.75">
      <c r="A24" s="137"/>
      <c r="B24" s="138">
        <v>10949.24</v>
      </c>
      <c r="C24" s="148" t="s">
        <v>735</v>
      </c>
      <c r="D24" s="149" t="s">
        <v>740</v>
      </c>
    </row>
    <row r="25" spans="1:4" ht="15.75">
      <c r="A25" s="137"/>
      <c r="B25" s="138">
        <v>2496.79</v>
      </c>
      <c r="C25" s="139" t="s">
        <v>145</v>
      </c>
      <c r="D25" s="149" t="s">
        <v>741</v>
      </c>
    </row>
    <row r="26" spans="1:4" ht="15.75" hidden="1">
      <c r="A26" s="137"/>
      <c r="B26" s="138"/>
      <c r="C26" s="139"/>
      <c r="D26" s="149"/>
    </row>
    <row r="27" spans="1:4" ht="15.75" hidden="1">
      <c r="A27" s="137"/>
      <c r="B27" s="138"/>
      <c r="C27" s="139"/>
      <c r="D27" s="149"/>
    </row>
    <row r="28" spans="1:4" ht="15.75" hidden="1">
      <c r="A28" s="137"/>
      <c r="B28" s="138"/>
      <c r="C28" s="139"/>
      <c r="D28" s="149"/>
    </row>
    <row r="29" spans="1:4" ht="15.75" hidden="1">
      <c r="A29" s="137"/>
      <c r="B29" s="138"/>
      <c r="C29" s="139"/>
      <c r="D29" s="149"/>
    </row>
    <row r="30" spans="1:4" ht="15.75" hidden="1">
      <c r="A30" s="137"/>
      <c r="B30" s="138"/>
      <c r="C30" s="139"/>
      <c r="D30" s="149"/>
    </row>
    <row r="31" spans="1:4" ht="15.75" hidden="1">
      <c r="A31" s="137"/>
      <c r="B31" s="138"/>
      <c r="C31" s="139"/>
      <c r="D31" s="149"/>
    </row>
    <row r="32" spans="1:4" ht="15.75" hidden="1">
      <c r="A32" s="137"/>
      <c r="B32" s="138"/>
      <c r="C32" s="139"/>
      <c r="D32" s="149"/>
    </row>
    <row r="33" spans="1:4" ht="15.75" hidden="1">
      <c r="A33" s="137"/>
      <c r="B33" s="138"/>
      <c r="C33" s="139"/>
      <c r="D33" s="149"/>
    </row>
    <row r="34" spans="1:4" ht="15.75" hidden="1">
      <c r="A34" s="137"/>
      <c r="B34" s="138"/>
      <c r="C34" s="139"/>
      <c r="D34" s="140"/>
    </row>
    <row r="35" spans="1:4" ht="15.75" hidden="1">
      <c r="A35" s="137"/>
      <c r="B35" s="138"/>
      <c r="C35" s="139"/>
      <c r="D35" s="140"/>
    </row>
    <row r="36" spans="1:4" ht="15.75" hidden="1">
      <c r="A36" s="137"/>
      <c r="B36" s="138"/>
      <c r="C36" s="139"/>
      <c r="D36" s="140"/>
    </row>
    <row r="37" spans="1:4" ht="15.75" hidden="1">
      <c r="A37" s="137"/>
      <c r="B37" s="138"/>
      <c r="C37" s="139"/>
      <c r="D37" s="140"/>
    </row>
    <row r="38" spans="1:4" ht="15.75" hidden="1">
      <c r="A38" s="137"/>
      <c r="B38" s="138"/>
      <c r="C38" s="139"/>
      <c r="D38" s="140"/>
    </row>
    <row r="39" spans="1:4" ht="15.75" hidden="1">
      <c r="A39" s="137"/>
      <c r="B39" s="138"/>
      <c r="C39" s="139"/>
      <c r="D39" s="140"/>
    </row>
    <row r="40" spans="1:4" ht="15.75" hidden="1">
      <c r="A40" s="137"/>
      <c r="B40" s="138"/>
      <c r="C40" s="139"/>
      <c r="D40" s="140"/>
    </row>
    <row r="41" spans="1:4" ht="15.75" hidden="1">
      <c r="A41" s="137"/>
      <c r="B41" s="138"/>
      <c r="C41" s="139"/>
      <c r="D41" s="140"/>
    </row>
    <row r="42" spans="1:4" ht="15.75" hidden="1">
      <c r="A42" s="137"/>
      <c r="B42" s="138"/>
      <c r="C42" s="139"/>
      <c r="D42" s="140"/>
    </row>
    <row r="43" spans="1:4" ht="15.75" hidden="1">
      <c r="A43" s="137"/>
      <c r="B43" s="138"/>
      <c r="C43" s="139"/>
      <c r="D43" s="140"/>
    </row>
    <row r="44" spans="1:4" ht="15.75" hidden="1">
      <c r="A44" s="137"/>
      <c r="B44" s="138"/>
      <c r="C44" s="139"/>
      <c r="D44" s="140"/>
    </row>
    <row r="45" spans="1:4" ht="15.75" hidden="1">
      <c r="A45" s="137"/>
      <c r="B45" s="138"/>
      <c r="C45" s="139"/>
      <c r="D45" s="140"/>
    </row>
    <row r="46" spans="1:4" ht="15.75" hidden="1">
      <c r="A46" s="137"/>
      <c r="B46" s="138"/>
      <c r="C46" s="139"/>
      <c r="D46" s="140"/>
    </row>
    <row r="47" spans="1:4" ht="15.75" hidden="1">
      <c r="A47" s="137"/>
      <c r="B47" s="138"/>
      <c r="C47" s="139"/>
      <c r="D47" s="140"/>
    </row>
    <row r="48" spans="1:4" ht="15.75" hidden="1">
      <c r="A48" s="137"/>
      <c r="B48" s="138"/>
      <c r="C48" s="139"/>
      <c r="D48" s="140"/>
    </row>
    <row r="49" spans="1:4" ht="15.75" hidden="1">
      <c r="A49" s="137"/>
      <c r="B49" s="138"/>
      <c r="C49" s="139"/>
      <c r="D49" s="140"/>
    </row>
    <row r="50" spans="1:4" ht="15.75" hidden="1">
      <c r="A50" s="137"/>
      <c r="B50" s="138"/>
      <c r="C50" s="139"/>
      <c r="D50" s="140"/>
    </row>
    <row r="51" spans="1:4" ht="15.75" hidden="1">
      <c r="A51" s="137"/>
      <c r="B51" s="138"/>
      <c r="C51" s="139"/>
      <c r="D51" s="140"/>
    </row>
    <row r="52" spans="1:4" ht="15.75" hidden="1">
      <c r="A52" s="137"/>
      <c r="B52" s="138"/>
      <c r="C52" s="139"/>
      <c r="D52" s="140"/>
    </row>
    <row r="53" spans="1:4" ht="15.75" hidden="1">
      <c r="A53" s="137"/>
      <c r="B53" s="138"/>
      <c r="C53" s="139"/>
      <c r="D53" s="140"/>
    </row>
    <row r="54" spans="1:4" ht="15.75" hidden="1">
      <c r="A54" s="137"/>
      <c r="B54" s="138"/>
      <c r="C54" s="139"/>
      <c r="D54" s="140"/>
    </row>
    <row r="55" spans="1:4" ht="15.75" hidden="1">
      <c r="A55" s="137"/>
      <c r="B55" s="138"/>
      <c r="C55" s="139"/>
      <c r="D55" s="140"/>
    </row>
    <row r="56" spans="1:4" ht="15.75" hidden="1">
      <c r="A56" s="137"/>
      <c r="B56" s="138"/>
      <c r="C56" s="139"/>
      <c r="D56" s="140"/>
    </row>
    <row r="57" spans="1:4" ht="15.75" hidden="1">
      <c r="A57" s="137"/>
      <c r="B57" s="138"/>
      <c r="C57" s="139"/>
      <c r="D57" s="140"/>
    </row>
    <row r="58" spans="1:4" ht="15.75" hidden="1">
      <c r="A58" s="137"/>
      <c r="B58" s="138"/>
      <c r="C58" s="139"/>
      <c r="D58" s="140"/>
    </row>
    <row r="59" spans="1:4" ht="15.75" hidden="1">
      <c r="A59" s="137"/>
      <c r="B59" s="138"/>
      <c r="C59" s="139"/>
      <c r="D59" s="140"/>
    </row>
    <row r="60" spans="1:4" ht="15.75" hidden="1">
      <c r="A60" s="137"/>
      <c r="B60" s="138"/>
      <c r="C60" s="139"/>
      <c r="D60" s="140"/>
    </row>
    <row r="61" spans="1:4" ht="15.75" hidden="1">
      <c r="A61" s="137"/>
      <c r="B61" s="138"/>
      <c r="C61" s="151"/>
      <c r="D61" s="140"/>
    </row>
    <row r="62" spans="1:4" ht="15.75" hidden="1">
      <c r="A62" s="137"/>
      <c r="B62" s="138"/>
      <c r="C62" s="139"/>
      <c r="D62" s="140"/>
    </row>
    <row r="63" spans="1:4" ht="15.75" hidden="1">
      <c r="A63" s="137"/>
      <c r="B63" s="138"/>
      <c r="C63" s="139"/>
      <c r="D63" s="140"/>
    </row>
    <row r="64" spans="1:4" ht="15.75" hidden="1">
      <c r="A64" s="137"/>
      <c r="B64" s="138"/>
      <c r="C64" s="139"/>
      <c r="D64" s="140"/>
    </row>
    <row r="65" spans="1:4" ht="15.75" hidden="1">
      <c r="A65" s="137"/>
      <c r="B65" s="138"/>
      <c r="C65" s="139"/>
      <c r="D65" s="140"/>
    </row>
    <row r="66" spans="1:4" ht="15.75" hidden="1">
      <c r="A66" s="137"/>
      <c r="B66" s="138"/>
      <c r="C66" s="139"/>
      <c r="D66" s="140"/>
    </row>
    <row r="67" spans="1:4" ht="15.75" hidden="1">
      <c r="A67" s="137"/>
      <c r="B67" s="138"/>
      <c r="C67" s="139"/>
      <c r="D67" s="140"/>
    </row>
    <row r="68" spans="1:4" ht="15.75" hidden="1">
      <c r="A68" s="137"/>
      <c r="B68" s="138"/>
      <c r="C68" s="139"/>
      <c r="D68" s="140"/>
    </row>
    <row r="69" spans="1:4" ht="15.75" hidden="1">
      <c r="A69" s="137"/>
      <c r="B69" s="138"/>
      <c r="C69" s="139"/>
      <c r="D69" s="140"/>
    </row>
    <row r="70" spans="1:4" ht="15.75" hidden="1">
      <c r="A70" s="137"/>
      <c r="B70" s="138"/>
      <c r="C70" s="139"/>
      <c r="D70" s="140"/>
    </row>
    <row r="71" spans="1:4" ht="15.75" hidden="1">
      <c r="A71" s="137"/>
      <c r="B71" s="138"/>
      <c r="C71" s="139"/>
      <c r="D71" s="140"/>
    </row>
    <row r="72" spans="1:4" ht="15.75" hidden="1">
      <c r="A72" s="137"/>
      <c r="B72" s="138"/>
      <c r="C72" s="139"/>
      <c r="D72" s="140"/>
    </row>
    <row r="73" spans="1:4" ht="15.75" hidden="1">
      <c r="A73" s="137"/>
      <c r="B73" s="138"/>
      <c r="C73" s="139"/>
      <c r="D73" s="140"/>
    </row>
    <row r="74" spans="1:4" ht="15.75" hidden="1">
      <c r="A74" s="137"/>
      <c r="B74" s="138"/>
      <c r="C74" s="139"/>
      <c r="D74" s="140"/>
    </row>
    <row r="75" spans="1:4" ht="15.75" hidden="1">
      <c r="A75" s="137"/>
      <c r="B75" s="138"/>
      <c r="C75" s="139"/>
      <c r="D75" s="140"/>
    </row>
    <row r="76" spans="1:4" ht="15.75" hidden="1">
      <c r="A76" s="137"/>
      <c r="B76" s="138"/>
      <c r="C76" s="139"/>
      <c r="D76" s="140"/>
    </row>
    <row r="77" spans="1:4" ht="15.75" hidden="1">
      <c r="A77" s="137"/>
      <c r="B77" s="138"/>
      <c r="C77" s="139"/>
      <c r="D77" s="140"/>
    </row>
    <row r="78" spans="1:4" ht="15.75" hidden="1">
      <c r="A78" s="137"/>
      <c r="B78" s="138"/>
      <c r="C78" s="139"/>
      <c r="D78" s="140"/>
    </row>
    <row r="79" spans="1:4" ht="15.75" hidden="1">
      <c r="A79" s="137"/>
      <c r="B79" s="138"/>
      <c r="C79" s="139"/>
      <c r="D79" s="140"/>
    </row>
    <row r="80" spans="1:4" ht="15.75" hidden="1">
      <c r="A80" s="137"/>
      <c r="B80" s="138"/>
      <c r="C80" s="139"/>
      <c r="D80" s="140"/>
    </row>
    <row r="81" spans="1:4" ht="15.75" hidden="1">
      <c r="A81" s="137"/>
      <c r="B81" s="138"/>
      <c r="C81" s="139"/>
      <c r="D81" s="140"/>
    </row>
    <row r="82" spans="1:4" ht="15.75" hidden="1">
      <c r="A82" s="137"/>
      <c r="B82" s="138"/>
      <c r="C82" s="139"/>
      <c r="D82" s="140"/>
    </row>
    <row r="83" spans="1:4" ht="15.75" hidden="1">
      <c r="A83" s="137"/>
      <c r="B83" s="138"/>
      <c r="C83" s="139"/>
      <c r="D83" s="140"/>
    </row>
    <row r="84" spans="1:4" ht="15.75" hidden="1">
      <c r="A84" s="137"/>
      <c r="B84" s="138"/>
      <c r="C84" s="139"/>
      <c r="D84" s="140"/>
    </row>
    <row r="85" spans="1:4" ht="15.75" hidden="1">
      <c r="A85" s="137"/>
      <c r="B85" s="138"/>
      <c r="C85" s="139"/>
      <c r="D85" s="140"/>
    </row>
    <row r="86" spans="1:4" ht="15.75" hidden="1">
      <c r="A86" s="137"/>
      <c r="B86" s="138"/>
      <c r="C86" s="139"/>
      <c r="D86" s="140"/>
    </row>
    <row r="87" spans="1:4" ht="15.75" hidden="1">
      <c r="A87" s="137"/>
      <c r="B87" s="138"/>
      <c r="C87" s="139"/>
      <c r="D87" s="140"/>
    </row>
    <row r="88" spans="1:4" ht="15.75" hidden="1">
      <c r="A88" s="137"/>
      <c r="B88" s="138"/>
      <c r="C88" s="139"/>
      <c r="D88" s="140"/>
    </row>
    <row r="89" spans="1:4" ht="31.5">
      <c r="A89" s="152" t="s">
        <v>727</v>
      </c>
      <c r="B89" s="153">
        <f>B90+B91+B92+B93</f>
        <v>0</v>
      </c>
      <c r="C89" s="154"/>
      <c r="D89" s="155"/>
    </row>
    <row r="90" spans="1:4" ht="15.75">
      <c r="A90" s="156"/>
      <c r="B90" s="157"/>
      <c r="C90" s="148" t="s">
        <v>728</v>
      </c>
      <c r="D90" s="158" t="s">
        <v>729</v>
      </c>
    </row>
    <row r="91" spans="1:4" ht="15.75">
      <c r="A91" s="156"/>
      <c r="B91" s="157"/>
      <c r="C91" s="148" t="s">
        <v>728</v>
      </c>
      <c r="D91" s="158" t="s">
        <v>729</v>
      </c>
    </row>
    <row r="92" spans="1:4" ht="15.75" hidden="1">
      <c r="A92" s="156"/>
      <c r="B92" s="157"/>
      <c r="C92" s="148"/>
      <c r="D92" s="159"/>
    </row>
    <row r="93" spans="1:4" ht="15.75" hidden="1">
      <c r="A93" s="156"/>
      <c r="B93" s="157"/>
      <c r="C93" s="148"/>
      <c r="D93" s="159"/>
    </row>
    <row r="94" spans="1:4" ht="15.75" hidden="1">
      <c r="A94" s="156"/>
      <c r="B94" s="160"/>
      <c r="C94" s="148"/>
      <c r="D94" s="161"/>
    </row>
    <row r="95" spans="1:4" ht="15.75" hidden="1">
      <c r="A95" s="156"/>
      <c r="B95" s="160"/>
      <c r="C95" s="148"/>
      <c r="D95" s="161"/>
    </row>
    <row r="96" spans="1:4" ht="15.75" hidden="1">
      <c r="A96" s="156"/>
      <c r="B96" s="160"/>
      <c r="C96" s="148"/>
      <c r="D96" s="161"/>
    </row>
    <row r="97" spans="1:4" ht="15.75" hidden="1">
      <c r="A97" s="156"/>
      <c r="B97" s="160"/>
      <c r="C97" s="148"/>
      <c r="D97" s="161"/>
    </row>
    <row r="98" spans="1:4" ht="15.75" hidden="1">
      <c r="A98" s="137"/>
      <c r="B98" s="138"/>
      <c r="C98" s="148"/>
      <c r="D98" s="161"/>
    </row>
    <row r="99" spans="1:4" ht="15.75" hidden="1">
      <c r="A99" s="137"/>
      <c r="B99" s="138"/>
      <c r="C99" s="148"/>
      <c r="D99" s="161"/>
    </row>
    <row r="100" spans="1:4" ht="15.75" hidden="1">
      <c r="A100" s="137"/>
      <c r="B100" s="138"/>
      <c r="C100" s="148"/>
      <c r="D100" s="161"/>
    </row>
    <row r="101" spans="1:4" ht="15.75" hidden="1">
      <c r="A101" s="137"/>
      <c r="B101" s="138"/>
      <c r="C101" s="148"/>
      <c r="D101" s="161"/>
    </row>
    <row r="102" spans="1:4" ht="15.75" hidden="1">
      <c r="A102" s="137"/>
      <c r="B102" s="138"/>
      <c r="C102" s="148"/>
      <c r="D102" s="161"/>
    </row>
    <row r="103" spans="1:4" ht="15.75" hidden="1">
      <c r="A103" s="137"/>
      <c r="B103" s="162"/>
      <c r="C103" s="148"/>
      <c r="D103" s="161"/>
    </row>
    <row r="104" spans="1:4" ht="15.75" hidden="1">
      <c r="A104" s="137"/>
      <c r="B104" s="163"/>
      <c r="C104" s="148"/>
      <c r="D104" s="149"/>
    </row>
    <row r="105" spans="1:4" ht="15.75" hidden="1">
      <c r="A105" s="137"/>
      <c r="B105" s="163"/>
      <c r="C105" s="148"/>
      <c r="D105" s="149"/>
    </row>
    <row r="106" spans="1:4" ht="15.75" hidden="1">
      <c r="A106" s="137"/>
      <c r="B106" s="163"/>
      <c r="C106" s="148"/>
      <c r="D106" s="149"/>
    </row>
    <row r="107" spans="1:4" ht="15.75" hidden="1">
      <c r="A107" s="137"/>
      <c r="B107" s="163"/>
      <c r="C107" s="148"/>
      <c r="D107" s="149"/>
    </row>
    <row r="108" spans="1:4" ht="15.75" hidden="1">
      <c r="A108" s="137"/>
      <c r="B108" s="163"/>
      <c r="C108" s="148"/>
      <c r="D108" s="149"/>
    </row>
    <row r="109" spans="1:4" ht="15.75" hidden="1">
      <c r="A109" s="137"/>
      <c r="B109" s="163"/>
      <c r="C109" s="148"/>
      <c r="D109" s="149"/>
    </row>
    <row r="110" spans="1:4" ht="15.75" hidden="1">
      <c r="A110" s="137"/>
      <c r="B110" s="163"/>
      <c r="C110" s="148"/>
      <c r="D110" s="149"/>
    </row>
    <row r="111" spans="1:4" ht="15.75" hidden="1">
      <c r="A111" s="156" t="s">
        <v>8</v>
      </c>
      <c r="B111" s="160">
        <v>0</v>
      </c>
      <c r="C111" s="154"/>
      <c r="D111" s="155"/>
    </row>
    <row r="112" spans="1:4" ht="15.75" hidden="1">
      <c r="A112" s="137" t="s">
        <v>9</v>
      </c>
      <c r="B112" s="138"/>
      <c r="C112" s="148"/>
      <c r="D112" s="149"/>
    </row>
    <row r="113" spans="1:4" ht="15.75" hidden="1">
      <c r="A113" s="137"/>
      <c r="B113" s="138"/>
      <c r="C113" s="151"/>
      <c r="D113" s="164"/>
    </row>
    <row r="114" spans="1:4" ht="63" hidden="1">
      <c r="A114" s="156" t="s">
        <v>10</v>
      </c>
      <c r="B114" s="160">
        <v>0</v>
      </c>
      <c r="C114" s="154"/>
      <c r="D114" s="155"/>
    </row>
    <row r="115" spans="1:4" ht="15.75" hidden="1">
      <c r="A115" s="137"/>
      <c r="B115" s="138"/>
      <c r="C115" s="139"/>
      <c r="D115" s="165"/>
    </row>
    <row r="116" spans="1:4" ht="15.75" hidden="1">
      <c r="A116" s="137"/>
      <c r="B116" s="138"/>
      <c r="C116" s="148"/>
      <c r="D116" s="165"/>
    </row>
    <row r="117" spans="1:4" ht="15.75" hidden="1">
      <c r="A117" s="137"/>
      <c r="B117" s="138"/>
      <c r="C117" s="139"/>
      <c r="D117" s="165"/>
    </row>
    <row r="118" spans="1:4" ht="15.75" hidden="1">
      <c r="A118" s="137"/>
      <c r="B118" s="138"/>
      <c r="C118" s="148"/>
      <c r="D118" s="165"/>
    </row>
    <row r="119" spans="1:4" ht="15.75" hidden="1">
      <c r="A119" s="137"/>
      <c r="B119" s="138"/>
      <c r="C119" s="148"/>
      <c r="D119" s="165"/>
    </row>
    <row r="120" spans="1:4" ht="15.75" hidden="1">
      <c r="A120" s="137"/>
      <c r="B120" s="138"/>
      <c r="C120" s="139"/>
      <c r="D120" s="165"/>
    </row>
    <row r="121" spans="1:4" ht="15.75" hidden="1">
      <c r="A121" s="137"/>
      <c r="B121" s="138"/>
      <c r="C121" s="139"/>
      <c r="D121" s="165"/>
    </row>
    <row r="122" spans="1:4" ht="15.75" hidden="1">
      <c r="A122" s="137"/>
      <c r="B122" s="138"/>
      <c r="C122" s="139"/>
      <c r="D122" s="165"/>
    </row>
    <row r="123" spans="1:4" ht="15.75" hidden="1">
      <c r="A123" s="137"/>
      <c r="B123" s="138"/>
      <c r="C123" s="139"/>
      <c r="D123" s="165"/>
    </row>
    <row r="124" spans="1:4" ht="15.75" hidden="1">
      <c r="A124" s="137"/>
      <c r="B124" s="138"/>
      <c r="C124" s="139"/>
      <c r="D124" s="165"/>
    </row>
    <row r="125" spans="1:4" ht="47.25" hidden="1">
      <c r="A125" s="156" t="s">
        <v>11</v>
      </c>
      <c r="B125" s="160"/>
      <c r="C125" s="154"/>
      <c r="D125" s="155"/>
    </row>
    <row r="126" spans="1:4" ht="47.25" hidden="1">
      <c r="A126" s="137" t="s">
        <v>12</v>
      </c>
      <c r="B126" s="160">
        <v>0</v>
      </c>
      <c r="C126" s="154"/>
      <c r="D126" s="155"/>
    </row>
    <row r="127" spans="1:4" ht="15.75" hidden="1">
      <c r="A127" s="137" t="s">
        <v>27</v>
      </c>
      <c r="B127" s="138"/>
      <c r="C127" s="139"/>
      <c r="D127" s="165"/>
    </row>
    <row r="128" spans="1:4" ht="15.75" hidden="1">
      <c r="A128" s="166"/>
      <c r="B128" s="138"/>
      <c r="C128" s="148"/>
      <c r="D128" s="165"/>
    </row>
    <row r="129" spans="1:4" ht="15.75" hidden="1">
      <c r="A129" s="167"/>
      <c r="B129" s="138"/>
      <c r="C129" s="139"/>
      <c r="D129" s="165"/>
    </row>
    <row r="130" spans="1:4" ht="15.75" hidden="1">
      <c r="A130" s="137"/>
      <c r="B130" s="138"/>
      <c r="C130" s="148"/>
      <c r="D130" s="165"/>
    </row>
    <row r="131" spans="1:4" ht="15.75" hidden="1">
      <c r="A131" s="168"/>
      <c r="B131" s="138"/>
      <c r="C131" s="148"/>
      <c r="D131" s="165"/>
    </row>
    <row r="132" spans="1:4" ht="15.75" hidden="1">
      <c r="A132" s="168"/>
      <c r="B132" s="169"/>
      <c r="C132" s="170"/>
      <c r="D132" s="171"/>
    </row>
    <row r="133" spans="1:4" ht="15.75" hidden="1">
      <c r="A133" s="168"/>
      <c r="B133" s="169"/>
      <c r="C133" s="170"/>
      <c r="D133" s="171"/>
    </row>
    <row r="134" spans="1:4" ht="15.75" hidden="1">
      <c r="A134" s="168"/>
      <c r="B134" s="169"/>
      <c r="C134" s="170"/>
      <c r="D134" s="171"/>
    </row>
    <row r="135" spans="1:4" ht="15.75" hidden="1">
      <c r="A135" s="168"/>
      <c r="B135" s="169"/>
      <c r="C135" s="170"/>
      <c r="D135" s="171"/>
    </row>
    <row r="136" spans="1:4" ht="15.75" hidden="1">
      <c r="A136" s="137"/>
      <c r="B136" s="169"/>
      <c r="C136" s="172"/>
      <c r="D136" s="173"/>
    </row>
    <row r="137" spans="1:4" ht="15.75" hidden="1">
      <c r="A137" s="137"/>
      <c r="B137" s="169"/>
      <c r="C137" s="174"/>
      <c r="D137" s="173"/>
    </row>
    <row r="138" spans="1:4" ht="15.75" hidden="1">
      <c r="A138" s="137"/>
      <c r="B138" s="175"/>
      <c r="C138" s="172"/>
      <c r="D138" s="173"/>
    </row>
    <row r="139" spans="1:4" ht="15.75" hidden="1">
      <c r="A139" s="137"/>
      <c r="B139" s="138"/>
      <c r="C139" s="176"/>
      <c r="D139" s="177"/>
    </row>
    <row r="140" spans="1:4" ht="15.75" hidden="1">
      <c r="A140" s="137"/>
      <c r="B140" s="178"/>
      <c r="C140" s="179"/>
      <c r="D140" s="171"/>
    </row>
    <row r="141" spans="1:4" ht="15.75" hidden="1">
      <c r="A141" s="137"/>
      <c r="B141" s="178"/>
      <c r="C141" s="179"/>
      <c r="D141" s="171"/>
    </row>
    <row r="142" spans="1:4" ht="15.75" hidden="1">
      <c r="A142" s="137"/>
      <c r="B142" s="178"/>
      <c r="C142" s="179"/>
      <c r="D142" s="171"/>
    </row>
    <row r="143" spans="1:4" ht="15.75" hidden="1">
      <c r="A143" s="137"/>
      <c r="B143" s="178"/>
      <c r="C143" s="179"/>
      <c r="D143" s="171"/>
    </row>
    <row r="144" spans="1:4" ht="15.75" hidden="1">
      <c r="A144" s="137"/>
      <c r="B144" s="178"/>
      <c r="C144" s="179"/>
      <c r="D144" s="171"/>
    </row>
    <row r="145" spans="1:4" ht="15.75" hidden="1">
      <c r="A145" s="137"/>
      <c r="B145" s="178"/>
      <c r="C145" s="179"/>
      <c r="D145" s="171"/>
    </row>
    <row r="146" spans="1:4" ht="15.75" hidden="1">
      <c r="A146" s="137"/>
      <c r="B146" s="178"/>
      <c r="C146" s="179"/>
      <c r="D146" s="171"/>
    </row>
    <row r="147" spans="1:4" ht="15.75" hidden="1">
      <c r="A147" s="137"/>
      <c r="B147" s="178"/>
      <c r="C147" s="179"/>
      <c r="D147" s="171"/>
    </row>
    <row r="148" spans="1:4" ht="15.75" hidden="1">
      <c r="A148" s="137"/>
      <c r="B148" s="178"/>
      <c r="C148" s="179"/>
      <c r="D148" s="171"/>
    </row>
    <row r="149" spans="1:4" ht="15.75" hidden="1">
      <c r="A149" s="137"/>
      <c r="B149" s="178"/>
      <c r="C149" s="179"/>
      <c r="D149" s="171"/>
    </row>
    <row r="150" spans="1:4" ht="15.75" hidden="1">
      <c r="A150" s="137"/>
      <c r="B150" s="178"/>
      <c r="C150" s="179"/>
      <c r="D150" s="171"/>
    </row>
    <row r="151" spans="1:4" ht="15.75" hidden="1">
      <c r="A151" s="137"/>
      <c r="B151" s="178"/>
      <c r="C151" s="180"/>
      <c r="D151" s="171"/>
    </row>
    <row r="152" spans="1:4" ht="15.75" hidden="1">
      <c r="A152" s="137"/>
      <c r="B152" s="178"/>
      <c r="C152" s="180"/>
      <c r="D152" s="181"/>
    </row>
    <row r="153" spans="1:4" ht="15.75" hidden="1">
      <c r="A153" s="137"/>
      <c r="B153" s="178"/>
      <c r="C153" s="180"/>
      <c r="D153" s="181"/>
    </row>
    <row r="154" spans="1:4" ht="15.75" hidden="1">
      <c r="A154" s="137"/>
      <c r="B154" s="178"/>
      <c r="C154" s="180"/>
      <c r="D154" s="181"/>
    </row>
    <row r="155" spans="1:4" ht="15.75" hidden="1">
      <c r="A155" s="137"/>
      <c r="B155" s="178"/>
      <c r="C155" s="180"/>
      <c r="D155" s="181"/>
    </row>
    <row r="156" spans="1:4" ht="15.75" hidden="1">
      <c r="A156" s="137"/>
      <c r="B156" s="178"/>
      <c r="C156" s="180"/>
      <c r="D156" s="181"/>
    </row>
    <row r="157" spans="1:4" ht="15.75" hidden="1">
      <c r="A157" s="137"/>
      <c r="B157" s="178"/>
      <c r="C157" s="180"/>
      <c r="D157" s="181"/>
    </row>
    <row r="158" spans="1:4" ht="15.75" hidden="1">
      <c r="A158" s="137"/>
      <c r="B158" s="178"/>
      <c r="C158" s="180"/>
      <c r="D158" s="181"/>
    </row>
    <row r="159" spans="1:4" ht="15.75" hidden="1">
      <c r="A159" s="182"/>
      <c r="B159" s="175"/>
      <c r="C159" s="183"/>
      <c r="D159" s="184"/>
    </row>
    <row r="160" spans="1:4" ht="15.75" hidden="1">
      <c r="A160" s="185"/>
      <c r="B160" s="186"/>
      <c r="C160" s="180"/>
      <c r="D160" s="171"/>
    </row>
    <row r="161" spans="1:4" ht="15.75" hidden="1">
      <c r="A161" s="185"/>
      <c r="B161" s="186"/>
      <c r="C161" s="180"/>
      <c r="D161" s="171"/>
    </row>
    <row r="162" spans="1:4" ht="15.75" hidden="1">
      <c r="A162" s="185"/>
      <c r="B162" s="186"/>
      <c r="C162" s="180"/>
      <c r="D162" s="171"/>
    </row>
    <row r="163" spans="1:4" ht="15.75" hidden="1">
      <c r="A163" s="185"/>
      <c r="B163" s="186"/>
      <c r="C163" s="180"/>
      <c r="D163" s="171"/>
    </row>
    <row r="164" spans="1:4" ht="15.75" hidden="1">
      <c r="A164" s="185"/>
      <c r="B164" s="186"/>
      <c r="C164" s="180"/>
      <c r="D164" s="171"/>
    </row>
    <row r="165" spans="1:4" ht="15.75" hidden="1">
      <c r="A165" s="185"/>
      <c r="B165" s="186"/>
      <c r="C165" s="180"/>
      <c r="D165" s="187"/>
    </row>
    <row r="166" spans="1:4" ht="15.75" hidden="1">
      <c r="A166" s="185"/>
      <c r="B166" s="186"/>
      <c r="C166" s="180"/>
      <c r="D166" s="187"/>
    </row>
    <row r="167" spans="1:4" ht="15.75" hidden="1">
      <c r="A167" s="185"/>
      <c r="B167" s="186"/>
      <c r="C167" s="180"/>
      <c r="D167" s="188"/>
    </row>
    <row r="168" spans="1:4" ht="15.75" hidden="1">
      <c r="A168" s="185"/>
      <c r="B168" s="186"/>
      <c r="C168" s="180"/>
      <c r="D168" s="171"/>
    </row>
    <row r="169" spans="1:4" ht="15.75">
      <c r="A169" s="185"/>
      <c r="B169" s="186"/>
      <c r="C169" s="180"/>
      <c r="D169" s="171"/>
    </row>
    <row r="170" spans="1:4" ht="15.75">
      <c r="A170" s="189" t="s">
        <v>13</v>
      </c>
      <c r="B170" s="190">
        <v>0</v>
      </c>
      <c r="C170" s="191"/>
      <c r="D170" s="192"/>
    </row>
    <row r="171" spans="1:4" ht="15.75">
      <c r="A171" s="137"/>
      <c r="B171" s="138"/>
      <c r="C171" s="139"/>
      <c r="D171" s="140"/>
    </row>
    <row r="172" spans="1:4" ht="15.75">
      <c r="A172" s="193"/>
      <c r="B172" s="138"/>
      <c r="C172" s="139"/>
      <c r="D172" s="140"/>
    </row>
    <row r="173" spans="1:4" ht="15.75">
      <c r="A173" s="194"/>
      <c r="B173" s="142"/>
      <c r="C173" s="143"/>
      <c r="D173" s="144"/>
    </row>
    <row r="174" spans="1:4" ht="15.75">
      <c r="A174" s="194"/>
      <c r="B174" s="142"/>
      <c r="C174" s="143"/>
      <c r="D174" s="144"/>
    </row>
    <row r="175" spans="1:4" ht="15.75">
      <c r="A175" s="194"/>
      <c r="B175" s="142"/>
      <c r="C175" s="143"/>
      <c r="D175" s="144"/>
    </row>
    <row r="176" spans="1:4" ht="16.5" thickBot="1">
      <c r="A176" s="195"/>
      <c r="B176" s="196"/>
      <c r="C176" s="197"/>
      <c r="D176" s="198"/>
    </row>
    <row r="177" spans="1:4" ht="16.5" thickBot="1">
      <c r="A177" s="199" t="s">
        <v>14</v>
      </c>
      <c r="B177" s="200">
        <f>B17</f>
        <v>76909.049999999988</v>
      </c>
      <c r="C177" s="131"/>
      <c r="D177" s="132"/>
    </row>
    <row r="178" spans="1:4" ht="15.75">
      <c r="A178" s="201"/>
      <c r="B178" s="201"/>
      <c r="C178" s="201"/>
      <c r="D178" s="201"/>
    </row>
  </sheetData>
  <mergeCells count="2">
    <mergeCell ref="A6:D6"/>
    <mergeCell ref="A7:D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8"/>
  <sheetViews>
    <sheetView topLeftCell="A2" workbookViewId="0">
      <selection activeCell="E10" sqref="E10"/>
    </sheetView>
  </sheetViews>
  <sheetFormatPr defaultRowHeight="12.75"/>
  <cols>
    <col min="1" max="1" width="26.5703125" customWidth="1"/>
    <col min="2" max="2" width="14.7109375" customWidth="1"/>
    <col min="3" max="3" width="21.140625" customWidth="1"/>
    <col min="4" max="4" width="33.28515625" customWidth="1"/>
  </cols>
  <sheetData>
    <row r="1" spans="1:4" ht="15.75">
      <c r="A1" s="124"/>
      <c r="B1" s="124"/>
      <c r="C1" s="125"/>
      <c r="D1" s="124"/>
    </row>
    <row r="2" spans="1:4" ht="15.75">
      <c r="A2" s="126" t="s">
        <v>715</v>
      </c>
      <c r="B2" s="127"/>
      <c r="C2" s="127"/>
      <c r="D2" s="127"/>
    </row>
    <row r="3" spans="1:4" ht="15.75">
      <c r="A3" s="126"/>
      <c r="B3" s="127"/>
      <c r="C3" s="127"/>
      <c r="D3" s="127"/>
    </row>
    <row r="4" spans="1:4" ht="15.75">
      <c r="A4" s="126"/>
      <c r="B4" s="127"/>
      <c r="C4" s="127"/>
      <c r="D4" s="127"/>
    </row>
    <row r="5" spans="1:4" ht="15.75">
      <c r="A5" s="124"/>
      <c r="B5" s="124"/>
      <c r="C5" s="124"/>
      <c r="D5" s="124"/>
    </row>
    <row r="6" spans="1:4" ht="15.75">
      <c r="A6" s="259" t="s">
        <v>716</v>
      </c>
      <c r="B6" s="259"/>
      <c r="C6" s="259"/>
      <c r="D6" s="259"/>
    </row>
    <row r="7" spans="1:4" ht="15.75">
      <c r="A7" s="259" t="s">
        <v>717</v>
      </c>
      <c r="B7" s="259"/>
      <c r="C7" s="259"/>
      <c r="D7" s="259"/>
    </row>
    <row r="8" spans="1:4" ht="15.75">
      <c r="A8" s="128"/>
      <c r="B8" s="128"/>
      <c r="C8" s="128"/>
      <c r="D8" s="128"/>
    </row>
    <row r="9" spans="1:4" ht="16.5" thickBot="1">
      <c r="A9" s="128"/>
      <c r="B9" s="128"/>
      <c r="C9" s="128"/>
      <c r="D9" s="128"/>
    </row>
    <row r="10" spans="1:4" ht="32.25" thickBot="1">
      <c r="A10" s="129" t="s">
        <v>1</v>
      </c>
      <c r="B10" s="130" t="s">
        <v>718</v>
      </c>
      <c r="C10" s="131" t="s">
        <v>2</v>
      </c>
      <c r="D10" s="132" t="s">
        <v>719</v>
      </c>
    </row>
    <row r="11" spans="1:4" ht="31.5">
      <c r="A11" s="133" t="s">
        <v>720</v>
      </c>
      <c r="B11" s="134">
        <f>B12+B13</f>
        <v>2611070</v>
      </c>
      <c r="C11" s="135"/>
      <c r="D11" s="136"/>
    </row>
    <row r="12" spans="1:4" ht="15.75">
      <c r="A12" s="137"/>
      <c r="B12" s="138">
        <v>1446433</v>
      </c>
      <c r="C12" s="139" t="s">
        <v>721</v>
      </c>
      <c r="D12" s="140" t="s">
        <v>469</v>
      </c>
    </row>
    <row r="13" spans="1:4" ht="15.75">
      <c r="A13" s="137"/>
      <c r="B13" s="138">
        <v>1164637</v>
      </c>
      <c r="C13" s="139" t="s">
        <v>722</v>
      </c>
      <c r="D13" s="140" t="s">
        <v>723</v>
      </c>
    </row>
    <row r="14" spans="1:4" ht="15.75">
      <c r="A14" s="137"/>
      <c r="B14" s="138"/>
      <c r="C14" s="139"/>
      <c r="D14" s="140"/>
    </row>
    <row r="15" spans="1:4" ht="15.75">
      <c r="A15" s="137"/>
      <c r="B15" s="138"/>
      <c r="C15" s="139"/>
      <c r="D15" s="140"/>
    </row>
    <row r="16" spans="1:4" ht="16.5" thickBot="1">
      <c r="A16" s="141"/>
      <c r="B16" s="142"/>
      <c r="C16" s="143"/>
      <c r="D16" s="144"/>
    </row>
    <row r="17" spans="1:4" ht="15.75">
      <c r="A17" s="145" t="s">
        <v>6</v>
      </c>
      <c r="B17" s="134">
        <f>B18+B19+B20+B21+B22+B23+B24</f>
        <v>0</v>
      </c>
      <c r="C17" s="135"/>
      <c r="D17" s="146"/>
    </row>
    <row r="18" spans="1:4" ht="15.75">
      <c r="A18" s="147" t="s">
        <v>21</v>
      </c>
      <c r="B18" s="138"/>
      <c r="C18" s="148" t="s">
        <v>145</v>
      </c>
      <c r="D18" s="149" t="s">
        <v>724</v>
      </c>
    </row>
    <row r="19" spans="1:4" ht="15.75">
      <c r="A19" s="137"/>
      <c r="B19" s="138"/>
      <c r="C19" s="148" t="s">
        <v>725</v>
      </c>
      <c r="D19" s="149" t="s">
        <v>726</v>
      </c>
    </row>
    <row r="20" spans="1:4" ht="15.75" hidden="1">
      <c r="A20" s="137"/>
      <c r="B20" s="150"/>
      <c r="C20" s="148"/>
      <c r="D20" s="149"/>
    </row>
    <row r="21" spans="1:4" ht="15.75" hidden="1">
      <c r="A21" s="137"/>
      <c r="B21" s="138"/>
      <c r="C21" s="148"/>
      <c r="D21" s="149"/>
    </row>
    <row r="22" spans="1:4" ht="15.75" hidden="1">
      <c r="A22" s="137"/>
      <c r="B22" s="138"/>
      <c r="C22" s="148"/>
      <c r="D22" s="149"/>
    </row>
    <row r="23" spans="1:4" ht="15.75" hidden="1">
      <c r="A23" s="137"/>
      <c r="B23" s="138"/>
      <c r="C23" s="139"/>
      <c r="D23" s="149"/>
    </row>
    <row r="24" spans="1:4" ht="15.75" hidden="1">
      <c r="A24" s="137"/>
      <c r="B24" s="138"/>
      <c r="C24" s="139"/>
      <c r="D24" s="149"/>
    </row>
    <row r="25" spans="1:4" ht="15.75" hidden="1">
      <c r="A25" s="137"/>
      <c r="B25" s="138"/>
      <c r="C25" s="139"/>
      <c r="D25" s="149"/>
    </row>
    <row r="26" spans="1:4" ht="15.75" hidden="1">
      <c r="A26" s="137"/>
      <c r="B26" s="138"/>
      <c r="C26" s="139"/>
      <c r="D26" s="149"/>
    </row>
    <row r="27" spans="1:4" ht="15.75" hidden="1">
      <c r="A27" s="137"/>
      <c r="B27" s="138"/>
      <c r="C27" s="139"/>
      <c r="D27" s="149"/>
    </row>
    <row r="28" spans="1:4" ht="15.75" hidden="1">
      <c r="A28" s="137"/>
      <c r="B28" s="138"/>
      <c r="C28" s="139"/>
      <c r="D28" s="149"/>
    </row>
    <row r="29" spans="1:4" ht="15.75" hidden="1">
      <c r="A29" s="137"/>
      <c r="B29" s="138"/>
      <c r="C29" s="139"/>
      <c r="D29" s="149"/>
    </row>
    <row r="30" spans="1:4" ht="15.75" hidden="1">
      <c r="A30" s="137"/>
      <c r="B30" s="138"/>
      <c r="C30" s="139"/>
      <c r="D30" s="149"/>
    </row>
    <row r="31" spans="1:4" ht="15.75" hidden="1">
      <c r="A31" s="137"/>
      <c r="B31" s="138"/>
      <c r="C31" s="139"/>
      <c r="D31" s="149"/>
    </row>
    <row r="32" spans="1:4" ht="15.75" hidden="1">
      <c r="A32" s="137"/>
      <c r="B32" s="138"/>
      <c r="C32" s="139"/>
      <c r="D32" s="149"/>
    </row>
    <row r="33" spans="1:4" ht="15.75" hidden="1">
      <c r="A33" s="137"/>
      <c r="B33" s="138"/>
      <c r="C33" s="139"/>
      <c r="D33" s="149"/>
    </row>
    <row r="34" spans="1:4" ht="15.75" hidden="1">
      <c r="A34" s="137"/>
      <c r="B34" s="138"/>
      <c r="C34" s="139"/>
      <c r="D34" s="140"/>
    </row>
    <row r="35" spans="1:4" ht="15.75" hidden="1">
      <c r="A35" s="137"/>
      <c r="B35" s="138"/>
      <c r="C35" s="139"/>
      <c r="D35" s="140"/>
    </row>
    <row r="36" spans="1:4" ht="15.75" hidden="1">
      <c r="A36" s="137"/>
      <c r="B36" s="138"/>
      <c r="C36" s="139"/>
      <c r="D36" s="140"/>
    </row>
    <row r="37" spans="1:4" ht="15.75" hidden="1">
      <c r="A37" s="137"/>
      <c r="B37" s="138"/>
      <c r="C37" s="139"/>
      <c r="D37" s="140"/>
    </row>
    <row r="38" spans="1:4" ht="15.75" hidden="1">
      <c r="A38" s="137"/>
      <c r="B38" s="138"/>
      <c r="C38" s="139"/>
      <c r="D38" s="140"/>
    </row>
    <row r="39" spans="1:4" ht="15.75" hidden="1">
      <c r="A39" s="137"/>
      <c r="B39" s="138"/>
      <c r="C39" s="139"/>
      <c r="D39" s="140"/>
    </row>
    <row r="40" spans="1:4" ht="15.75" hidden="1">
      <c r="A40" s="137"/>
      <c r="B40" s="138"/>
      <c r="C40" s="139"/>
      <c r="D40" s="140"/>
    </row>
    <row r="41" spans="1:4" ht="15.75" hidden="1">
      <c r="A41" s="137"/>
      <c r="B41" s="138"/>
      <c r="C41" s="139"/>
      <c r="D41" s="140"/>
    </row>
    <row r="42" spans="1:4" ht="15.75" hidden="1">
      <c r="A42" s="137"/>
      <c r="B42" s="138"/>
      <c r="C42" s="139"/>
      <c r="D42" s="140"/>
    </row>
    <row r="43" spans="1:4" ht="15.75" hidden="1">
      <c r="A43" s="137"/>
      <c r="B43" s="138"/>
      <c r="C43" s="139"/>
      <c r="D43" s="140"/>
    </row>
    <row r="44" spans="1:4" ht="15.75" hidden="1">
      <c r="A44" s="137"/>
      <c r="B44" s="138"/>
      <c r="C44" s="139"/>
      <c r="D44" s="140"/>
    </row>
    <row r="45" spans="1:4" ht="15.75" hidden="1">
      <c r="A45" s="137"/>
      <c r="B45" s="138"/>
      <c r="C45" s="139"/>
      <c r="D45" s="140"/>
    </row>
    <row r="46" spans="1:4" ht="15.75" hidden="1">
      <c r="A46" s="137"/>
      <c r="B46" s="138"/>
      <c r="C46" s="139"/>
      <c r="D46" s="140"/>
    </row>
    <row r="47" spans="1:4" ht="15.75" hidden="1">
      <c r="A47" s="137"/>
      <c r="B47" s="138"/>
      <c r="C47" s="139"/>
      <c r="D47" s="140"/>
    </row>
    <row r="48" spans="1:4" ht="15.75" hidden="1">
      <c r="A48" s="137"/>
      <c r="B48" s="138"/>
      <c r="C48" s="139"/>
      <c r="D48" s="140"/>
    </row>
    <row r="49" spans="1:4" ht="15.75" hidden="1">
      <c r="A49" s="137"/>
      <c r="B49" s="138"/>
      <c r="C49" s="139"/>
      <c r="D49" s="140"/>
    </row>
    <row r="50" spans="1:4" ht="15.75" hidden="1">
      <c r="A50" s="137"/>
      <c r="B50" s="138"/>
      <c r="C50" s="139"/>
      <c r="D50" s="140"/>
    </row>
    <row r="51" spans="1:4" ht="15.75" hidden="1">
      <c r="A51" s="137"/>
      <c r="B51" s="138"/>
      <c r="C51" s="139"/>
      <c r="D51" s="140"/>
    </row>
    <row r="52" spans="1:4" ht="15.75" hidden="1">
      <c r="A52" s="137"/>
      <c r="B52" s="138"/>
      <c r="C52" s="139"/>
      <c r="D52" s="140"/>
    </row>
    <row r="53" spans="1:4" ht="15.75" hidden="1">
      <c r="A53" s="137"/>
      <c r="B53" s="138"/>
      <c r="C53" s="139"/>
      <c r="D53" s="140"/>
    </row>
    <row r="54" spans="1:4" ht="15.75" hidden="1">
      <c r="A54" s="137"/>
      <c r="B54" s="138"/>
      <c r="C54" s="139"/>
      <c r="D54" s="140"/>
    </row>
    <row r="55" spans="1:4" ht="15.75" hidden="1">
      <c r="A55" s="137"/>
      <c r="B55" s="138"/>
      <c r="C55" s="139"/>
      <c r="D55" s="140"/>
    </row>
    <row r="56" spans="1:4" ht="15.75" hidden="1">
      <c r="A56" s="137"/>
      <c r="B56" s="138"/>
      <c r="C56" s="139"/>
      <c r="D56" s="140"/>
    </row>
    <row r="57" spans="1:4" ht="15.75" hidden="1">
      <c r="A57" s="137"/>
      <c r="B57" s="138"/>
      <c r="C57" s="139"/>
      <c r="D57" s="140"/>
    </row>
    <row r="58" spans="1:4" ht="15.75" hidden="1">
      <c r="A58" s="137"/>
      <c r="B58" s="138"/>
      <c r="C58" s="139"/>
      <c r="D58" s="140"/>
    </row>
    <row r="59" spans="1:4" ht="15.75" hidden="1">
      <c r="A59" s="137"/>
      <c r="B59" s="138"/>
      <c r="C59" s="139"/>
      <c r="D59" s="140"/>
    </row>
    <row r="60" spans="1:4" ht="15.75" hidden="1">
      <c r="A60" s="137"/>
      <c r="B60" s="138"/>
      <c r="C60" s="139"/>
      <c r="D60" s="140"/>
    </row>
    <row r="61" spans="1:4" ht="15.75" hidden="1">
      <c r="A61" s="137"/>
      <c r="B61" s="138"/>
      <c r="C61" s="151"/>
      <c r="D61" s="140"/>
    </row>
    <row r="62" spans="1:4" ht="15.75" hidden="1">
      <c r="A62" s="137"/>
      <c r="B62" s="138"/>
      <c r="C62" s="139"/>
      <c r="D62" s="140"/>
    </row>
    <row r="63" spans="1:4" ht="15.75" hidden="1">
      <c r="A63" s="137"/>
      <c r="B63" s="138"/>
      <c r="C63" s="139"/>
      <c r="D63" s="140"/>
    </row>
    <row r="64" spans="1:4" ht="15.75" hidden="1">
      <c r="A64" s="137"/>
      <c r="B64" s="138"/>
      <c r="C64" s="139"/>
      <c r="D64" s="140"/>
    </row>
    <row r="65" spans="1:4" ht="15.75" hidden="1">
      <c r="A65" s="137"/>
      <c r="B65" s="138"/>
      <c r="C65" s="139"/>
      <c r="D65" s="140"/>
    </row>
    <row r="66" spans="1:4" ht="15.75" hidden="1">
      <c r="A66" s="137"/>
      <c r="B66" s="138"/>
      <c r="C66" s="139"/>
      <c r="D66" s="140"/>
    </row>
    <row r="67" spans="1:4" ht="15.75" hidden="1">
      <c r="A67" s="137"/>
      <c r="B67" s="138"/>
      <c r="C67" s="139"/>
      <c r="D67" s="140"/>
    </row>
    <row r="68" spans="1:4" ht="15.75" hidden="1">
      <c r="A68" s="137"/>
      <c r="B68" s="138"/>
      <c r="C68" s="139"/>
      <c r="D68" s="140"/>
    </row>
    <row r="69" spans="1:4" ht="15.75" hidden="1">
      <c r="A69" s="137"/>
      <c r="B69" s="138"/>
      <c r="C69" s="139"/>
      <c r="D69" s="140"/>
    </row>
    <row r="70" spans="1:4" ht="15.75" hidden="1">
      <c r="A70" s="137"/>
      <c r="B70" s="138"/>
      <c r="C70" s="139"/>
      <c r="D70" s="140"/>
    </row>
    <row r="71" spans="1:4" ht="15.75" hidden="1">
      <c r="A71" s="137"/>
      <c r="B71" s="138"/>
      <c r="C71" s="139"/>
      <c r="D71" s="140"/>
    </row>
    <row r="72" spans="1:4" ht="15.75" hidden="1">
      <c r="A72" s="137"/>
      <c r="B72" s="138"/>
      <c r="C72" s="139"/>
      <c r="D72" s="140"/>
    </row>
    <row r="73" spans="1:4" ht="15.75" hidden="1">
      <c r="A73" s="137"/>
      <c r="B73" s="138"/>
      <c r="C73" s="139"/>
      <c r="D73" s="140"/>
    </row>
    <row r="74" spans="1:4" ht="15.75" hidden="1">
      <c r="A74" s="137"/>
      <c r="B74" s="138"/>
      <c r="C74" s="139"/>
      <c r="D74" s="140"/>
    </row>
    <row r="75" spans="1:4" ht="15.75" hidden="1">
      <c r="A75" s="137"/>
      <c r="B75" s="138"/>
      <c r="C75" s="139"/>
      <c r="D75" s="140"/>
    </row>
    <row r="76" spans="1:4" ht="15.75" hidden="1">
      <c r="A76" s="137"/>
      <c r="B76" s="138"/>
      <c r="C76" s="139"/>
      <c r="D76" s="140"/>
    </row>
    <row r="77" spans="1:4" ht="15.75" hidden="1">
      <c r="A77" s="137"/>
      <c r="B77" s="138"/>
      <c r="C77" s="139"/>
      <c r="D77" s="140"/>
    </row>
    <row r="78" spans="1:4" ht="15.75" hidden="1">
      <c r="A78" s="137"/>
      <c r="B78" s="138"/>
      <c r="C78" s="139"/>
      <c r="D78" s="140"/>
    </row>
    <row r="79" spans="1:4" ht="15.75" hidden="1">
      <c r="A79" s="137"/>
      <c r="B79" s="138"/>
      <c r="C79" s="139"/>
      <c r="D79" s="140"/>
    </row>
    <row r="80" spans="1:4" ht="15.75" hidden="1">
      <c r="A80" s="137"/>
      <c r="B80" s="138"/>
      <c r="C80" s="139"/>
      <c r="D80" s="140"/>
    </row>
    <row r="81" spans="1:4" ht="15.75" hidden="1">
      <c r="A81" s="137"/>
      <c r="B81" s="138"/>
      <c r="C81" s="139"/>
      <c r="D81" s="140"/>
    </row>
    <row r="82" spans="1:4" ht="15.75" hidden="1">
      <c r="A82" s="137"/>
      <c r="B82" s="138"/>
      <c r="C82" s="139"/>
      <c r="D82" s="140"/>
    </row>
    <row r="83" spans="1:4" ht="15.75" hidden="1">
      <c r="A83" s="137"/>
      <c r="B83" s="138"/>
      <c r="C83" s="139"/>
      <c r="D83" s="140"/>
    </row>
    <row r="84" spans="1:4" ht="15.75" hidden="1">
      <c r="A84" s="137"/>
      <c r="B84" s="138"/>
      <c r="C84" s="139"/>
      <c r="D84" s="140"/>
    </row>
    <row r="85" spans="1:4" ht="15.75" hidden="1">
      <c r="A85" s="137"/>
      <c r="B85" s="138"/>
      <c r="C85" s="139"/>
      <c r="D85" s="140"/>
    </row>
    <row r="86" spans="1:4" ht="15.75" hidden="1">
      <c r="A86" s="137"/>
      <c r="B86" s="138"/>
      <c r="C86" s="139"/>
      <c r="D86" s="140"/>
    </row>
    <row r="87" spans="1:4" ht="15.75" hidden="1">
      <c r="A87" s="137"/>
      <c r="B87" s="138"/>
      <c r="C87" s="139"/>
      <c r="D87" s="140"/>
    </row>
    <row r="88" spans="1:4" ht="15.75" hidden="1">
      <c r="A88" s="137"/>
      <c r="B88" s="138"/>
      <c r="C88" s="139"/>
      <c r="D88" s="140"/>
    </row>
    <row r="89" spans="1:4" ht="31.5">
      <c r="A89" s="152" t="s">
        <v>727</v>
      </c>
      <c r="B89" s="153">
        <f>B90+B91+B92+B93</f>
        <v>574000</v>
      </c>
      <c r="C89" s="154"/>
      <c r="D89" s="155"/>
    </row>
    <row r="90" spans="1:4" ht="15.75">
      <c r="A90" s="156"/>
      <c r="B90" s="157">
        <v>340000</v>
      </c>
      <c r="C90" s="148" t="s">
        <v>728</v>
      </c>
      <c r="D90" s="158" t="s">
        <v>729</v>
      </c>
    </row>
    <row r="91" spans="1:4" ht="15.75">
      <c r="A91" s="156"/>
      <c r="B91" s="157">
        <v>234000</v>
      </c>
      <c r="C91" s="148" t="s">
        <v>728</v>
      </c>
      <c r="D91" s="158" t="s">
        <v>729</v>
      </c>
    </row>
    <row r="92" spans="1:4" ht="15.75" hidden="1">
      <c r="A92" s="156"/>
      <c r="B92" s="157"/>
      <c r="C92" s="148"/>
      <c r="D92" s="159"/>
    </row>
    <row r="93" spans="1:4" ht="15.75" hidden="1">
      <c r="A93" s="156"/>
      <c r="B93" s="157"/>
      <c r="C93" s="148"/>
      <c r="D93" s="159"/>
    </row>
    <row r="94" spans="1:4" ht="15.75" hidden="1">
      <c r="A94" s="156"/>
      <c r="B94" s="160"/>
      <c r="C94" s="148"/>
      <c r="D94" s="161"/>
    </row>
    <row r="95" spans="1:4" ht="15.75" hidden="1">
      <c r="A95" s="156"/>
      <c r="B95" s="160"/>
      <c r="C95" s="148"/>
      <c r="D95" s="161"/>
    </row>
    <row r="96" spans="1:4" ht="15.75" hidden="1">
      <c r="A96" s="156"/>
      <c r="B96" s="160"/>
      <c r="C96" s="148"/>
      <c r="D96" s="161"/>
    </row>
    <row r="97" spans="1:4" ht="15.75" hidden="1">
      <c r="A97" s="156"/>
      <c r="B97" s="160"/>
      <c r="C97" s="148"/>
      <c r="D97" s="161"/>
    </row>
    <row r="98" spans="1:4" ht="15.75" hidden="1">
      <c r="A98" s="137"/>
      <c r="B98" s="138"/>
      <c r="C98" s="148"/>
      <c r="D98" s="161"/>
    </row>
    <row r="99" spans="1:4" ht="15.75" hidden="1">
      <c r="A99" s="137"/>
      <c r="B99" s="138"/>
      <c r="C99" s="148"/>
      <c r="D99" s="161"/>
    </row>
    <row r="100" spans="1:4" ht="15.75" hidden="1">
      <c r="A100" s="137"/>
      <c r="B100" s="138"/>
      <c r="C100" s="148"/>
      <c r="D100" s="161"/>
    </row>
    <row r="101" spans="1:4" ht="15.75" hidden="1">
      <c r="A101" s="137"/>
      <c r="B101" s="138"/>
      <c r="C101" s="148"/>
      <c r="D101" s="161"/>
    </row>
    <row r="102" spans="1:4" ht="15.75" hidden="1">
      <c r="A102" s="137"/>
      <c r="B102" s="138"/>
      <c r="C102" s="148"/>
      <c r="D102" s="161"/>
    </row>
    <row r="103" spans="1:4" ht="15.75" hidden="1">
      <c r="A103" s="137"/>
      <c r="B103" s="162"/>
      <c r="C103" s="148"/>
      <c r="D103" s="161"/>
    </row>
    <row r="104" spans="1:4" ht="15.75" hidden="1">
      <c r="A104" s="137"/>
      <c r="B104" s="163"/>
      <c r="C104" s="148"/>
      <c r="D104" s="149"/>
    </row>
    <row r="105" spans="1:4" ht="15.75" hidden="1">
      <c r="A105" s="137"/>
      <c r="B105" s="163"/>
      <c r="C105" s="148"/>
      <c r="D105" s="149"/>
    </row>
    <row r="106" spans="1:4" ht="15.75" hidden="1">
      <c r="A106" s="137"/>
      <c r="B106" s="163"/>
      <c r="C106" s="148"/>
      <c r="D106" s="149"/>
    </row>
    <row r="107" spans="1:4" ht="15.75" hidden="1">
      <c r="A107" s="137"/>
      <c r="B107" s="163"/>
      <c r="C107" s="148"/>
      <c r="D107" s="149"/>
    </row>
    <row r="108" spans="1:4" ht="15.75" hidden="1">
      <c r="A108" s="137"/>
      <c r="B108" s="163"/>
      <c r="C108" s="148"/>
      <c r="D108" s="149"/>
    </row>
    <row r="109" spans="1:4" ht="15.75" hidden="1">
      <c r="A109" s="137"/>
      <c r="B109" s="163"/>
      <c r="C109" s="148"/>
      <c r="D109" s="149"/>
    </row>
    <row r="110" spans="1:4" ht="15.75" hidden="1">
      <c r="A110" s="137"/>
      <c r="B110" s="163"/>
      <c r="C110" s="148"/>
      <c r="D110" s="149"/>
    </row>
    <row r="111" spans="1:4" ht="15.75" hidden="1">
      <c r="A111" s="156" t="s">
        <v>8</v>
      </c>
      <c r="B111" s="160">
        <v>0</v>
      </c>
      <c r="C111" s="154"/>
      <c r="D111" s="155"/>
    </row>
    <row r="112" spans="1:4" ht="15.75" hidden="1">
      <c r="A112" s="137" t="s">
        <v>9</v>
      </c>
      <c r="B112" s="138"/>
      <c r="C112" s="148"/>
      <c r="D112" s="149"/>
    </row>
    <row r="113" spans="1:4" ht="15.75" hidden="1">
      <c r="A113" s="137"/>
      <c r="B113" s="138"/>
      <c r="C113" s="151"/>
      <c r="D113" s="164"/>
    </row>
    <row r="114" spans="1:4" ht="63" hidden="1">
      <c r="A114" s="156" t="s">
        <v>10</v>
      </c>
      <c r="B114" s="160">
        <v>0</v>
      </c>
      <c r="C114" s="154"/>
      <c r="D114" s="155"/>
    </row>
    <row r="115" spans="1:4" ht="15.75" hidden="1">
      <c r="A115" s="137"/>
      <c r="B115" s="138"/>
      <c r="C115" s="139"/>
      <c r="D115" s="165"/>
    </row>
    <row r="116" spans="1:4" ht="15.75" hidden="1">
      <c r="A116" s="137"/>
      <c r="B116" s="138"/>
      <c r="C116" s="148"/>
      <c r="D116" s="165"/>
    </row>
    <row r="117" spans="1:4" ht="15.75" hidden="1">
      <c r="A117" s="137"/>
      <c r="B117" s="138"/>
      <c r="C117" s="139"/>
      <c r="D117" s="165"/>
    </row>
    <row r="118" spans="1:4" ht="15.75" hidden="1">
      <c r="A118" s="137"/>
      <c r="B118" s="138"/>
      <c r="C118" s="148"/>
      <c r="D118" s="165"/>
    </row>
    <row r="119" spans="1:4" ht="15.75" hidden="1">
      <c r="A119" s="137"/>
      <c r="B119" s="138"/>
      <c r="C119" s="148"/>
      <c r="D119" s="165"/>
    </row>
    <row r="120" spans="1:4" ht="15.75" hidden="1">
      <c r="A120" s="137"/>
      <c r="B120" s="138"/>
      <c r="C120" s="139"/>
      <c r="D120" s="165"/>
    </row>
    <row r="121" spans="1:4" ht="15.75" hidden="1">
      <c r="A121" s="137"/>
      <c r="B121" s="138"/>
      <c r="C121" s="139"/>
      <c r="D121" s="165"/>
    </row>
    <row r="122" spans="1:4" ht="15.75" hidden="1">
      <c r="A122" s="137"/>
      <c r="B122" s="138"/>
      <c r="C122" s="139"/>
      <c r="D122" s="165"/>
    </row>
    <row r="123" spans="1:4" ht="15.75" hidden="1">
      <c r="A123" s="137"/>
      <c r="B123" s="138"/>
      <c r="C123" s="139"/>
      <c r="D123" s="165"/>
    </row>
    <row r="124" spans="1:4" ht="15.75" hidden="1">
      <c r="A124" s="137"/>
      <c r="B124" s="138"/>
      <c r="C124" s="139"/>
      <c r="D124" s="165"/>
    </row>
    <row r="125" spans="1:4" ht="47.25" hidden="1">
      <c r="A125" s="156" t="s">
        <v>11</v>
      </c>
      <c r="B125" s="160"/>
      <c r="C125" s="154"/>
      <c r="D125" s="155"/>
    </row>
    <row r="126" spans="1:4" ht="47.25" hidden="1">
      <c r="A126" s="137" t="s">
        <v>12</v>
      </c>
      <c r="B126" s="160">
        <v>0</v>
      </c>
      <c r="C126" s="154"/>
      <c r="D126" s="155"/>
    </row>
    <row r="127" spans="1:4" ht="15.75" hidden="1">
      <c r="A127" s="137" t="s">
        <v>27</v>
      </c>
      <c r="B127" s="138"/>
      <c r="C127" s="139"/>
      <c r="D127" s="165"/>
    </row>
    <row r="128" spans="1:4" ht="15.75" hidden="1">
      <c r="A128" s="166"/>
      <c r="B128" s="138"/>
      <c r="C128" s="148"/>
      <c r="D128" s="165"/>
    </row>
    <row r="129" spans="1:4" ht="15.75" hidden="1">
      <c r="A129" s="167"/>
      <c r="B129" s="138"/>
      <c r="C129" s="139"/>
      <c r="D129" s="165"/>
    </row>
    <row r="130" spans="1:4" ht="15.75" hidden="1">
      <c r="A130" s="137"/>
      <c r="B130" s="138"/>
      <c r="C130" s="148"/>
      <c r="D130" s="165"/>
    </row>
    <row r="131" spans="1:4" ht="15.75" hidden="1">
      <c r="A131" s="168"/>
      <c r="B131" s="138"/>
      <c r="C131" s="148"/>
      <c r="D131" s="165"/>
    </row>
    <row r="132" spans="1:4" ht="15.75" hidden="1">
      <c r="A132" s="168"/>
      <c r="B132" s="169"/>
      <c r="C132" s="170"/>
      <c r="D132" s="171"/>
    </row>
    <row r="133" spans="1:4" ht="15.75" hidden="1">
      <c r="A133" s="168"/>
      <c r="B133" s="169"/>
      <c r="C133" s="170"/>
      <c r="D133" s="171"/>
    </row>
    <row r="134" spans="1:4" ht="15.75" hidden="1">
      <c r="A134" s="168"/>
      <c r="B134" s="169"/>
      <c r="C134" s="170"/>
      <c r="D134" s="171"/>
    </row>
    <row r="135" spans="1:4" ht="15.75" hidden="1">
      <c r="A135" s="168"/>
      <c r="B135" s="169"/>
      <c r="C135" s="170"/>
      <c r="D135" s="171"/>
    </row>
    <row r="136" spans="1:4" ht="15.75" hidden="1">
      <c r="A136" s="137"/>
      <c r="B136" s="169"/>
      <c r="C136" s="172"/>
      <c r="D136" s="173"/>
    </row>
    <row r="137" spans="1:4" ht="15.75" hidden="1">
      <c r="A137" s="137"/>
      <c r="B137" s="169"/>
      <c r="C137" s="174"/>
      <c r="D137" s="173"/>
    </row>
    <row r="138" spans="1:4" ht="15.75" hidden="1">
      <c r="A138" s="137"/>
      <c r="B138" s="175"/>
      <c r="C138" s="172"/>
      <c r="D138" s="173"/>
    </row>
    <row r="139" spans="1:4" ht="15.75" hidden="1">
      <c r="A139" s="137"/>
      <c r="B139" s="138"/>
      <c r="C139" s="176"/>
      <c r="D139" s="177"/>
    </row>
    <row r="140" spans="1:4" ht="15.75" hidden="1">
      <c r="A140" s="137"/>
      <c r="B140" s="178"/>
      <c r="C140" s="179"/>
      <c r="D140" s="171"/>
    </row>
    <row r="141" spans="1:4" ht="15.75" hidden="1">
      <c r="A141" s="137"/>
      <c r="B141" s="178"/>
      <c r="C141" s="179"/>
      <c r="D141" s="171"/>
    </row>
    <row r="142" spans="1:4" ht="15.75" hidden="1">
      <c r="A142" s="137"/>
      <c r="B142" s="178"/>
      <c r="C142" s="179"/>
      <c r="D142" s="171"/>
    </row>
    <row r="143" spans="1:4" ht="15.75" hidden="1">
      <c r="A143" s="137"/>
      <c r="B143" s="178"/>
      <c r="C143" s="179"/>
      <c r="D143" s="171"/>
    </row>
    <row r="144" spans="1:4" ht="15.75" hidden="1">
      <c r="A144" s="137"/>
      <c r="B144" s="178"/>
      <c r="C144" s="179"/>
      <c r="D144" s="171"/>
    </row>
    <row r="145" spans="1:4" ht="15.75" hidden="1">
      <c r="A145" s="137"/>
      <c r="B145" s="178"/>
      <c r="C145" s="179"/>
      <c r="D145" s="171"/>
    </row>
    <row r="146" spans="1:4" ht="15.75" hidden="1">
      <c r="A146" s="137"/>
      <c r="B146" s="178"/>
      <c r="C146" s="179"/>
      <c r="D146" s="171"/>
    </row>
    <row r="147" spans="1:4" ht="15.75" hidden="1">
      <c r="A147" s="137"/>
      <c r="B147" s="178"/>
      <c r="C147" s="179"/>
      <c r="D147" s="171"/>
    </row>
    <row r="148" spans="1:4" ht="15.75" hidden="1">
      <c r="A148" s="137"/>
      <c r="B148" s="178"/>
      <c r="C148" s="179"/>
      <c r="D148" s="171"/>
    </row>
    <row r="149" spans="1:4" ht="15.75" hidden="1">
      <c r="A149" s="137"/>
      <c r="B149" s="178"/>
      <c r="C149" s="179"/>
      <c r="D149" s="171"/>
    </row>
    <row r="150" spans="1:4" ht="15.75" hidden="1">
      <c r="A150" s="137"/>
      <c r="B150" s="178"/>
      <c r="C150" s="179"/>
      <c r="D150" s="171"/>
    </row>
    <row r="151" spans="1:4" ht="15.75" hidden="1">
      <c r="A151" s="137"/>
      <c r="B151" s="178"/>
      <c r="C151" s="180"/>
      <c r="D151" s="171"/>
    </row>
    <row r="152" spans="1:4" ht="15.75" hidden="1">
      <c r="A152" s="137"/>
      <c r="B152" s="178"/>
      <c r="C152" s="180"/>
      <c r="D152" s="181"/>
    </row>
    <row r="153" spans="1:4" ht="15.75" hidden="1">
      <c r="A153" s="137"/>
      <c r="B153" s="178"/>
      <c r="C153" s="180"/>
      <c r="D153" s="181"/>
    </row>
    <row r="154" spans="1:4" ht="15.75" hidden="1">
      <c r="A154" s="137"/>
      <c r="B154" s="178"/>
      <c r="C154" s="180"/>
      <c r="D154" s="181"/>
    </row>
    <row r="155" spans="1:4" ht="15.75" hidden="1">
      <c r="A155" s="137"/>
      <c r="B155" s="178"/>
      <c r="C155" s="180"/>
      <c r="D155" s="181"/>
    </row>
    <row r="156" spans="1:4" ht="15.75" hidden="1">
      <c r="A156" s="137"/>
      <c r="B156" s="178"/>
      <c r="C156" s="180"/>
      <c r="D156" s="181"/>
    </row>
    <row r="157" spans="1:4" ht="15.75" hidden="1">
      <c r="A157" s="137"/>
      <c r="B157" s="178"/>
      <c r="C157" s="180"/>
      <c r="D157" s="181"/>
    </row>
    <row r="158" spans="1:4" ht="15.75" hidden="1">
      <c r="A158" s="137"/>
      <c r="B158" s="178"/>
      <c r="C158" s="180"/>
      <c r="D158" s="181"/>
    </row>
    <row r="159" spans="1:4" ht="15.75" hidden="1">
      <c r="A159" s="182"/>
      <c r="B159" s="175"/>
      <c r="C159" s="183"/>
      <c r="D159" s="184"/>
    </row>
    <row r="160" spans="1:4" ht="15.75" hidden="1">
      <c r="A160" s="185"/>
      <c r="B160" s="186"/>
      <c r="C160" s="180"/>
      <c r="D160" s="171"/>
    </row>
    <row r="161" spans="1:4" ht="15.75" hidden="1">
      <c r="A161" s="185"/>
      <c r="B161" s="186"/>
      <c r="C161" s="180"/>
      <c r="D161" s="171"/>
    </row>
    <row r="162" spans="1:4" ht="15.75" hidden="1">
      <c r="A162" s="185"/>
      <c r="B162" s="186"/>
      <c r="C162" s="180"/>
      <c r="D162" s="171"/>
    </row>
    <row r="163" spans="1:4" ht="15.75" hidden="1">
      <c r="A163" s="185"/>
      <c r="B163" s="186"/>
      <c r="C163" s="180"/>
      <c r="D163" s="171"/>
    </row>
    <row r="164" spans="1:4" ht="15.75" hidden="1">
      <c r="A164" s="185"/>
      <c r="B164" s="186"/>
      <c r="C164" s="180"/>
      <c r="D164" s="171"/>
    </row>
    <row r="165" spans="1:4" ht="15.75" hidden="1">
      <c r="A165" s="185"/>
      <c r="B165" s="186"/>
      <c r="C165" s="180"/>
      <c r="D165" s="187"/>
    </row>
    <row r="166" spans="1:4" ht="15.75" hidden="1">
      <c r="A166" s="185"/>
      <c r="B166" s="186"/>
      <c r="C166" s="180"/>
      <c r="D166" s="187"/>
    </row>
    <row r="167" spans="1:4" ht="15.75" hidden="1">
      <c r="A167" s="185"/>
      <c r="B167" s="186"/>
      <c r="C167" s="180"/>
      <c r="D167" s="188"/>
    </row>
    <row r="168" spans="1:4" ht="15.75" hidden="1">
      <c r="A168" s="185"/>
      <c r="B168" s="186"/>
      <c r="C168" s="180"/>
      <c r="D168" s="171"/>
    </row>
    <row r="169" spans="1:4" ht="15.75">
      <c r="A169" s="185"/>
      <c r="B169" s="186"/>
      <c r="C169" s="180"/>
      <c r="D169" s="171"/>
    </row>
    <row r="170" spans="1:4" ht="15.75">
      <c r="A170" s="189" t="s">
        <v>13</v>
      </c>
      <c r="B170" s="190">
        <v>0</v>
      </c>
      <c r="C170" s="191"/>
      <c r="D170" s="192"/>
    </row>
    <row r="171" spans="1:4" ht="15.75">
      <c r="A171" s="137"/>
      <c r="B171" s="138"/>
      <c r="C171" s="139"/>
      <c r="D171" s="140"/>
    </row>
    <row r="172" spans="1:4" ht="15.75">
      <c r="A172" s="193"/>
      <c r="B172" s="138"/>
      <c r="C172" s="139"/>
      <c r="D172" s="140"/>
    </row>
    <row r="173" spans="1:4" ht="15.75">
      <c r="A173" s="194"/>
      <c r="B173" s="142"/>
      <c r="C173" s="143"/>
      <c r="D173" s="144"/>
    </row>
    <row r="174" spans="1:4" ht="15.75">
      <c r="A174" s="194"/>
      <c r="B174" s="142"/>
      <c r="C174" s="143"/>
      <c r="D174" s="144"/>
    </row>
    <row r="175" spans="1:4" ht="15.75">
      <c r="A175" s="194"/>
      <c r="B175" s="142"/>
      <c r="C175" s="143"/>
      <c r="D175" s="144"/>
    </row>
    <row r="176" spans="1:4" ht="16.5" thickBot="1">
      <c r="A176" s="195"/>
      <c r="B176" s="196"/>
      <c r="C176" s="197"/>
      <c r="D176" s="198"/>
    </row>
    <row r="177" spans="1:4" ht="16.5" thickBot="1">
      <c r="A177" s="199" t="s">
        <v>14</v>
      </c>
      <c r="B177" s="200">
        <f>B11+B89</f>
        <v>3185070</v>
      </c>
      <c r="C177" s="131"/>
      <c r="D177" s="132"/>
    </row>
    <row r="178" spans="1:4" ht="15.75">
      <c r="A178" s="201"/>
      <c r="B178" s="201"/>
      <c r="C178" s="201"/>
      <c r="D178" s="201"/>
    </row>
  </sheetData>
  <mergeCells count="2">
    <mergeCell ref="A6:D6"/>
    <mergeCell ref="A7:D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topLeftCell="A2"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30.2851562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706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29417.59</v>
      </c>
      <c r="C13" s="20"/>
      <c r="D13" s="55"/>
    </row>
    <row r="14" spans="1:4">
      <c r="A14" s="21" t="s">
        <v>21</v>
      </c>
      <c r="B14" s="8">
        <v>22966.11</v>
      </c>
      <c r="C14" s="74" t="s">
        <v>707</v>
      </c>
      <c r="D14" s="58" t="s">
        <v>200</v>
      </c>
    </row>
    <row r="15" spans="1:4" ht="24">
      <c r="A15" s="21"/>
      <c r="B15" s="8">
        <f>1103.04+5104.44</f>
        <v>6207.48</v>
      </c>
      <c r="C15" s="74" t="s">
        <v>708</v>
      </c>
      <c r="D15" s="58" t="s">
        <v>709</v>
      </c>
    </row>
    <row r="16" spans="1:4" ht="13.5" thickBot="1">
      <c r="A16" s="21"/>
      <c r="B16" s="8">
        <v>244</v>
      </c>
      <c r="C16" s="74" t="s">
        <v>104</v>
      </c>
      <c r="D16" s="10" t="s">
        <v>710</v>
      </c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10066000</v>
      </c>
      <c r="C77" s="20"/>
      <c r="D77" s="22"/>
    </row>
    <row r="78" spans="1:4">
      <c r="A78" s="21"/>
      <c r="B78" s="8">
        <v>9492000</v>
      </c>
      <c r="C78" s="29" t="s">
        <v>92</v>
      </c>
      <c r="D78" s="75" t="s">
        <v>711</v>
      </c>
    </row>
    <row r="79" spans="1:4">
      <c r="A79" s="21"/>
      <c r="B79" s="8">
        <v>574000</v>
      </c>
      <c r="C79" s="29" t="s">
        <v>92</v>
      </c>
      <c r="D79" s="75" t="s">
        <v>711</v>
      </c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10095417.59</v>
      </c>
      <c r="C149" s="38"/>
      <c r="D149" s="39"/>
    </row>
    <row r="150" spans="1:4">
      <c r="A150" s="121"/>
      <c r="B150" s="121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1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712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74639</v>
      </c>
      <c r="C13" s="20"/>
      <c r="D13" s="55"/>
    </row>
    <row r="14" spans="1:4">
      <c r="A14" s="21" t="s">
        <v>21</v>
      </c>
      <c r="B14" s="8">
        <v>68474</v>
      </c>
      <c r="C14" s="74" t="s">
        <v>196</v>
      </c>
      <c r="D14" s="58" t="s">
        <v>713</v>
      </c>
    </row>
    <row r="15" spans="1:4">
      <c r="A15" s="21"/>
      <c r="B15" s="8">
        <v>6165</v>
      </c>
      <c r="C15" s="74" t="s">
        <v>196</v>
      </c>
      <c r="D15" s="58" t="s">
        <v>714</v>
      </c>
    </row>
    <row r="16" spans="1:4" hidden="1">
      <c r="A16" s="21"/>
      <c r="B16" s="8"/>
      <c r="C16" s="74"/>
      <c r="D16" s="10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74639</v>
      </c>
      <c r="C149" s="38"/>
      <c r="D149" s="39"/>
    </row>
    <row r="150" spans="1:4">
      <c r="A150" s="122"/>
      <c r="B150" s="122"/>
      <c r="C150" s="258"/>
      <c r="D150" s="258"/>
    </row>
    <row r="151" spans="1:4">
      <c r="A151" s="122"/>
      <c r="B151" s="122"/>
      <c r="C151" s="258"/>
      <c r="D151" s="258"/>
    </row>
  </sheetData>
  <mergeCells count="4">
    <mergeCell ref="A4:D4"/>
    <mergeCell ref="A5:D5"/>
    <mergeCell ref="C150:D150"/>
    <mergeCell ref="C151:D151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B154" sqref="B154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693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128433.5</v>
      </c>
      <c r="C13" s="20"/>
      <c r="D13" s="55"/>
    </row>
    <row r="14" spans="1:4">
      <c r="A14" s="21" t="s">
        <v>21</v>
      </c>
      <c r="B14" s="8">
        <v>20300.2</v>
      </c>
      <c r="C14" s="74" t="s">
        <v>694</v>
      </c>
      <c r="D14" s="58" t="s">
        <v>695</v>
      </c>
    </row>
    <row r="15" spans="1:4">
      <c r="A15" s="21"/>
      <c r="B15" s="8">
        <v>4414.4399999999996</v>
      </c>
      <c r="C15" s="74" t="s">
        <v>694</v>
      </c>
      <c r="D15" s="58" t="s">
        <v>453</v>
      </c>
    </row>
    <row r="16" spans="1:4">
      <c r="A16" s="21"/>
      <c r="B16" s="8">
        <v>50.06</v>
      </c>
      <c r="C16" s="74" t="s">
        <v>696</v>
      </c>
      <c r="D16" s="10" t="s">
        <v>697</v>
      </c>
    </row>
    <row r="17" spans="1:4">
      <c r="A17" s="21"/>
      <c r="B17" s="81">
        <v>6882.96</v>
      </c>
      <c r="C17" s="74" t="s">
        <v>296</v>
      </c>
      <c r="D17" s="58" t="s">
        <v>698</v>
      </c>
    </row>
    <row r="18" spans="1:4">
      <c r="A18" s="21"/>
      <c r="B18" s="8">
        <v>199.92</v>
      </c>
      <c r="C18" s="74" t="s">
        <v>699</v>
      </c>
      <c r="D18" s="58" t="s">
        <v>700</v>
      </c>
    </row>
    <row r="19" spans="1:4">
      <c r="A19" s="21"/>
      <c r="B19" s="8">
        <f>4165+833</f>
        <v>4998</v>
      </c>
      <c r="C19" s="74" t="s">
        <v>126</v>
      </c>
      <c r="D19" s="58" t="s">
        <v>701</v>
      </c>
    </row>
    <row r="20" spans="1:4" ht="24">
      <c r="A20" s="21"/>
      <c r="B20" s="8">
        <v>357</v>
      </c>
      <c r="C20" s="74" t="s">
        <v>702</v>
      </c>
      <c r="D20" s="58" t="s">
        <v>703</v>
      </c>
    </row>
    <row r="21" spans="1:4">
      <c r="A21" s="21"/>
      <c r="B21" s="8">
        <v>41298.949999999997</v>
      </c>
      <c r="C21" s="74" t="s">
        <v>262</v>
      </c>
      <c r="D21" s="58" t="s">
        <v>704</v>
      </c>
    </row>
    <row r="22" spans="1:4" ht="13.5" thickBot="1">
      <c r="A22" s="21"/>
      <c r="B22" s="8">
        <v>49931.97</v>
      </c>
      <c r="C22" s="74" t="s">
        <v>262</v>
      </c>
      <c r="D22" s="58" t="s">
        <v>705</v>
      </c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611160000</v>
      </c>
      <c r="C77" s="20"/>
      <c r="D77" s="22"/>
    </row>
    <row r="78" spans="1:4">
      <c r="A78" s="21"/>
      <c r="B78" s="8">
        <v>9093000</v>
      </c>
      <c r="C78" s="29" t="s">
        <v>97</v>
      </c>
      <c r="D78" s="75" t="s">
        <v>692</v>
      </c>
    </row>
    <row r="79" spans="1:4">
      <c r="A79" s="21"/>
      <c r="B79" s="8">
        <v>870000</v>
      </c>
      <c r="C79" s="29" t="s">
        <v>97</v>
      </c>
      <c r="D79" s="75" t="s">
        <v>692</v>
      </c>
    </row>
    <row r="80" spans="1:4">
      <c r="A80" s="21"/>
      <c r="B80" s="8">
        <v>600000000</v>
      </c>
      <c r="C80" s="29" t="s">
        <v>97</v>
      </c>
      <c r="D80" s="75" t="s">
        <v>692</v>
      </c>
    </row>
    <row r="81" spans="1:4">
      <c r="A81" s="21"/>
      <c r="B81" s="8">
        <v>1197000</v>
      </c>
      <c r="C81" s="29" t="s">
        <v>97</v>
      </c>
      <c r="D81" s="75" t="s">
        <v>692</v>
      </c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611288433.5</v>
      </c>
      <c r="C149" s="38"/>
      <c r="D149" s="39"/>
    </row>
    <row r="150" spans="1:4">
      <c r="A150" s="120"/>
      <c r="B150" s="120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E6" sqref="E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690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8961.619999999999</v>
      </c>
      <c r="C13" s="20"/>
      <c r="D13" s="55"/>
    </row>
    <row r="14" spans="1:4" ht="24">
      <c r="A14" s="21" t="s">
        <v>21</v>
      </c>
      <c r="B14" s="8">
        <v>2678.62</v>
      </c>
      <c r="C14" s="74" t="s">
        <v>155</v>
      </c>
      <c r="D14" s="58" t="s">
        <v>156</v>
      </c>
    </row>
    <row r="15" spans="1:4" ht="13.5" thickBot="1">
      <c r="A15" s="21"/>
      <c r="B15" s="8">
        <f>244+4697+1342</f>
        <v>6283</v>
      </c>
      <c r="C15" s="74" t="s">
        <v>117</v>
      </c>
      <c r="D15" s="58" t="s">
        <v>691</v>
      </c>
    </row>
    <row r="16" spans="1:4" hidden="1">
      <c r="A16" s="21"/>
      <c r="B16" s="8"/>
      <c r="C16" s="74"/>
      <c r="D16" s="10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>
      <c r="A77" s="19" t="s">
        <v>7</v>
      </c>
      <c r="B77" s="25">
        <f>SUM(B78:B148)</f>
        <v>147547000</v>
      </c>
      <c r="C77" s="20"/>
      <c r="D77" s="22"/>
    </row>
    <row r="78" spans="1:4">
      <c r="A78" s="21"/>
      <c r="B78" s="8">
        <v>17161000</v>
      </c>
      <c r="C78" s="29" t="s">
        <v>97</v>
      </c>
      <c r="D78" s="75" t="s">
        <v>692</v>
      </c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>
        <v>130386000</v>
      </c>
      <c r="C148" s="3" t="s">
        <v>97</v>
      </c>
      <c r="D148" s="4" t="s">
        <v>692</v>
      </c>
    </row>
    <row r="149" spans="1:4" ht="13.5" thickBot="1">
      <c r="A149" s="37" t="s">
        <v>14</v>
      </c>
      <c r="B149" s="69">
        <f>+B7+B13+B77+B91+B94+B105+B145</f>
        <v>147555961.62</v>
      </c>
      <c r="C149" s="38"/>
      <c r="D149" s="39"/>
    </row>
    <row r="150" spans="1:4">
      <c r="A150" s="119"/>
      <c r="B150" s="119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workbookViewId="0">
      <selection activeCell="G6" sqref="G6"/>
    </sheetView>
  </sheetViews>
  <sheetFormatPr defaultRowHeight="12.75"/>
  <cols>
    <col min="1" max="1" width="27.42578125" customWidth="1"/>
    <col min="2" max="2" width="15.28515625" customWidth="1"/>
    <col min="3" max="3" width="15.5703125" customWidth="1"/>
    <col min="4" max="4" width="28.7109375" customWidth="1"/>
  </cols>
  <sheetData>
    <row r="1" spans="1:4" ht="15.75">
      <c r="A1" s="10"/>
      <c r="B1" s="10"/>
      <c r="C1" s="11"/>
      <c r="D1" s="10"/>
    </row>
    <row r="2" spans="1:4" ht="22.5">
      <c r="A2" s="10"/>
      <c r="B2" s="13" t="s">
        <v>15</v>
      </c>
      <c r="C2" s="31"/>
      <c r="D2" s="31"/>
    </row>
    <row r="3" spans="1:4">
      <c r="A3" s="10"/>
      <c r="B3" s="10"/>
      <c r="C3" s="10"/>
      <c r="D3" s="10"/>
    </row>
    <row r="4" spans="1:4">
      <c r="A4" s="257" t="s">
        <v>0</v>
      </c>
      <c r="B4" s="257"/>
      <c r="C4" s="257"/>
      <c r="D4" s="257"/>
    </row>
    <row r="5" spans="1:4" ht="13.5" thickBot="1">
      <c r="A5" s="257" t="s">
        <v>689</v>
      </c>
      <c r="B5" s="257"/>
      <c r="C5" s="257"/>
      <c r="D5" s="257"/>
    </row>
    <row r="6" spans="1:4" ht="26.25" thickBot="1">
      <c r="A6" s="15" t="s">
        <v>1</v>
      </c>
      <c r="B6" s="28" t="s">
        <v>23</v>
      </c>
      <c r="C6" s="16" t="s">
        <v>2</v>
      </c>
      <c r="D6" s="17" t="s">
        <v>3</v>
      </c>
    </row>
    <row r="7" spans="1:4">
      <c r="A7" s="24" t="s">
        <v>5</v>
      </c>
      <c r="B7" s="25">
        <f>SUM(B8:B12)</f>
        <v>0</v>
      </c>
      <c r="C7" s="26"/>
      <c r="D7" s="27"/>
    </row>
    <row r="8" spans="1:4">
      <c r="A8" s="21" t="s">
        <v>4</v>
      </c>
      <c r="B8" s="8"/>
      <c r="C8" s="3"/>
      <c r="D8" s="4"/>
    </row>
    <row r="9" spans="1:4">
      <c r="A9" s="21" t="s">
        <v>4</v>
      </c>
      <c r="B9" s="8"/>
      <c r="C9" s="3"/>
      <c r="D9" s="4"/>
    </row>
    <row r="10" spans="1:4">
      <c r="A10" s="21"/>
      <c r="B10" s="8"/>
      <c r="C10" s="3"/>
      <c r="D10" s="4"/>
    </row>
    <row r="11" spans="1:4">
      <c r="A11" s="21"/>
      <c r="B11" s="8"/>
      <c r="C11" s="3"/>
      <c r="D11" s="4"/>
    </row>
    <row r="12" spans="1:4" ht="13.5" thickBot="1">
      <c r="A12" s="21"/>
      <c r="B12" s="8"/>
      <c r="C12" s="3"/>
      <c r="D12" s="4"/>
    </row>
    <row r="13" spans="1:4">
      <c r="A13" s="19" t="s">
        <v>6</v>
      </c>
      <c r="B13" s="25">
        <f>SUM(B14:B76)</f>
        <v>7473.39</v>
      </c>
      <c r="C13" s="20"/>
      <c r="D13" s="55"/>
    </row>
    <row r="14" spans="1:4">
      <c r="A14" s="21" t="s">
        <v>21</v>
      </c>
      <c r="B14" s="8">
        <v>1618.43</v>
      </c>
      <c r="C14" s="74" t="s">
        <v>318</v>
      </c>
      <c r="D14" s="58" t="s">
        <v>156</v>
      </c>
    </row>
    <row r="15" spans="1:4">
      <c r="A15" s="21"/>
      <c r="B15" s="8">
        <v>5854.96</v>
      </c>
      <c r="C15" s="74" t="s">
        <v>261</v>
      </c>
      <c r="D15" s="58" t="s">
        <v>156</v>
      </c>
    </row>
    <row r="16" spans="1:4" hidden="1">
      <c r="A16" s="21"/>
      <c r="B16" s="8"/>
      <c r="C16" s="74"/>
      <c r="D16" s="10"/>
    </row>
    <row r="17" spans="1:4" hidden="1">
      <c r="A17" s="21"/>
      <c r="B17" s="81"/>
      <c r="C17" s="74"/>
      <c r="D17" s="58"/>
    </row>
    <row r="18" spans="1:4" hidden="1">
      <c r="A18" s="21"/>
      <c r="B18" s="8"/>
      <c r="C18" s="74"/>
      <c r="D18" s="58"/>
    </row>
    <row r="19" spans="1:4" hidden="1">
      <c r="A19" s="21"/>
      <c r="B19" s="8"/>
      <c r="C19" s="74"/>
      <c r="D19" s="58"/>
    </row>
    <row r="20" spans="1:4" hidden="1">
      <c r="A20" s="21"/>
      <c r="B20" s="8"/>
      <c r="C20" s="74"/>
      <c r="D20" s="58"/>
    </row>
    <row r="21" spans="1:4" hidden="1">
      <c r="A21" s="21"/>
      <c r="B21" s="8"/>
      <c r="C21" s="74"/>
      <c r="D21" s="58"/>
    </row>
    <row r="22" spans="1:4" hidden="1">
      <c r="A22" s="21"/>
      <c r="B22" s="8"/>
      <c r="C22" s="74"/>
      <c r="D22" s="58"/>
    </row>
    <row r="23" spans="1:4" hidden="1">
      <c r="A23" s="21"/>
      <c r="B23" s="8"/>
      <c r="C23" s="74"/>
      <c r="D23" s="58"/>
    </row>
    <row r="24" spans="1:4" hidden="1">
      <c r="A24" s="21"/>
      <c r="B24" s="8"/>
      <c r="C24" s="74"/>
      <c r="D24" s="58"/>
    </row>
    <row r="25" spans="1:4" hidden="1">
      <c r="A25" s="21"/>
      <c r="B25" s="8"/>
      <c r="C25" s="74"/>
      <c r="D25" s="58"/>
    </row>
    <row r="26" spans="1:4" hidden="1">
      <c r="A26" s="21"/>
      <c r="B26" s="108"/>
      <c r="C26" s="74"/>
      <c r="D26" s="58"/>
    </row>
    <row r="27" spans="1:4" hidden="1">
      <c r="A27" s="21"/>
      <c r="B27" s="8"/>
      <c r="C27" s="74"/>
      <c r="D27" s="58"/>
    </row>
    <row r="28" spans="1:4" hidden="1">
      <c r="A28" s="21"/>
      <c r="B28" s="8"/>
      <c r="C28" s="74"/>
      <c r="D28" s="58"/>
    </row>
    <row r="29" spans="1:4" hidden="1">
      <c r="A29" s="21"/>
      <c r="B29" s="8"/>
      <c r="C29" s="74"/>
      <c r="D29" s="58"/>
    </row>
    <row r="30" spans="1:4" hidden="1">
      <c r="A30" s="21"/>
      <c r="B30" s="8"/>
      <c r="C30" s="74"/>
      <c r="D30" s="58"/>
    </row>
    <row r="31" spans="1:4" hidden="1">
      <c r="A31" s="21"/>
      <c r="B31" s="8"/>
      <c r="C31" s="74"/>
      <c r="D31" s="58"/>
    </row>
    <row r="32" spans="1:4" hidden="1">
      <c r="A32" s="21"/>
      <c r="B32" s="8"/>
      <c r="C32" s="74"/>
      <c r="D32" s="58"/>
    </row>
    <row r="33" spans="1:4" hidden="1">
      <c r="A33" s="21"/>
      <c r="B33" s="8"/>
      <c r="C33" s="74"/>
      <c r="D33" s="58"/>
    </row>
    <row r="34" spans="1:4" hidden="1">
      <c r="A34" s="21"/>
      <c r="B34" s="8"/>
      <c r="C34" s="74"/>
      <c r="D34" s="58"/>
    </row>
    <row r="35" spans="1:4" hidden="1">
      <c r="A35" s="21"/>
      <c r="B35" s="8"/>
      <c r="C35" s="74"/>
      <c r="D35" s="58"/>
    </row>
    <row r="36" spans="1:4" hidden="1">
      <c r="A36" s="21"/>
      <c r="B36" s="8"/>
      <c r="C36" s="74"/>
      <c r="D36" s="58"/>
    </row>
    <row r="37" spans="1:4" hidden="1">
      <c r="A37" s="21"/>
      <c r="B37" s="8"/>
      <c r="C37" s="74"/>
      <c r="D37" s="58"/>
    </row>
    <row r="38" spans="1:4" hidden="1">
      <c r="A38" s="21"/>
      <c r="B38" s="8"/>
      <c r="C38" s="74"/>
      <c r="D38" s="58"/>
    </row>
    <row r="39" spans="1:4" hidden="1">
      <c r="A39" s="21"/>
      <c r="B39" s="8"/>
      <c r="C39" s="74"/>
      <c r="D39" s="58"/>
    </row>
    <row r="40" spans="1:4" hidden="1">
      <c r="A40" s="21"/>
      <c r="B40" s="8"/>
      <c r="C40" s="74"/>
      <c r="D40" s="58"/>
    </row>
    <row r="41" spans="1:4" hidden="1">
      <c r="A41" s="21"/>
      <c r="B41" s="8"/>
      <c r="C41" s="74"/>
      <c r="D41" s="58"/>
    </row>
    <row r="42" spans="1:4" hidden="1">
      <c r="A42" s="21"/>
      <c r="B42" s="8"/>
      <c r="C42" s="74"/>
      <c r="D42" s="58"/>
    </row>
    <row r="43" spans="1:4" hidden="1">
      <c r="A43" s="21"/>
      <c r="B43" s="8"/>
      <c r="C43" s="74"/>
      <c r="D43" s="58"/>
    </row>
    <row r="44" spans="1:4" hidden="1">
      <c r="A44" s="21"/>
      <c r="B44" s="8"/>
      <c r="C44" s="74"/>
      <c r="D44" s="58"/>
    </row>
    <row r="45" spans="1:4" hidden="1">
      <c r="A45" s="21"/>
      <c r="B45" s="8"/>
      <c r="C45" s="74"/>
      <c r="D45" s="58"/>
    </row>
    <row r="46" spans="1:4" hidden="1">
      <c r="A46" s="21"/>
      <c r="B46" s="8"/>
      <c r="C46" s="74"/>
      <c r="D46" s="58"/>
    </row>
    <row r="47" spans="1:4" hidden="1">
      <c r="A47" s="21"/>
      <c r="B47" s="8"/>
      <c r="C47" s="74"/>
      <c r="D47" s="58"/>
    </row>
    <row r="48" spans="1:4" hidden="1">
      <c r="A48" s="21"/>
      <c r="B48" s="8"/>
      <c r="C48" s="74"/>
      <c r="D48" s="58"/>
    </row>
    <row r="49" spans="1:4" hidden="1">
      <c r="A49" s="21"/>
      <c r="B49" s="8"/>
      <c r="C49" s="74"/>
      <c r="D49" s="58"/>
    </row>
    <row r="50" spans="1:4" hidden="1">
      <c r="A50" s="21"/>
      <c r="B50" s="8"/>
      <c r="C50" s="74"/>
      <c r="D50" s="58"/>
    </row>
    <row r="51" spans="1:4" hidden="1">
      <c r="A51" s="21"/>
      <c r="B51" s="8"/>
      <c r="C51" s="74"/>
      <c r="D51" s="58"/>
    </row>
    <row r="52" spans="1:4" hidden="1">
      <c r="A52" s="21"/>
      <c r="B52" s="8"/>
      <c r="C52" s="74"/>
      <c r="D52" s="58"/>
    </row>
    <row r="53" spans="1:4" hidden="1">
      <c r="A53" s="21"/>
      <c r="B53" s="8"/>
      <c r="C53" s="74"/>
      <c r="D53" s="58"/>
    </row>
    <row r="54" spans="1:4" hidden="1">
      <c r="A54" s="21"/>
      <c r="B54" s="8"/>
      <c r="C54" s="74"/>
      <c r="D54" s="58"/>
    </row>
    <row r="55" spans="1:4" hidden="1">
      <c r="A55" s="21"/>
      <c r="B55" s="8"/>
      <c r="C55" s="74"/>
      <c r="D55" s="58"/>
    </row>
    <row r="56" spans="1:4" hidden="1">
      <c r="A56" s="21"/>
      <c r="B56" s="8"/>
      <c r="C56" s="74"/>
      <c r="D56" s="58"/>
    </row>
    <row r="57" spans="1:4" hidden="1">
      <c r="A57" s="21"/>
      <c r="B57" s="8"/>
      <c r="C57" s="74"/>
      <c r="D57" s="58"/>
    </row>
    <row r="58" spans="1:4" hidden="1">
      <c r="A58" s="21"/>
      <c r="B58" s="8"/>
      <c r="C58" s="74"/>
      <c r="D58" s="58"/>
    </row>
    <row r="59" spans="1:4" hidden="1">
      <c r="A59" s="21"/>
      <c r="B59" s="8"/>
      <c r="C59" s="74"/>
      <c r="D59" s="58"/>
    </row>
    <row r="60" spans="1:4" hidden="1">
      <c r="A60" s="21"/>
      <c r="B60" s="8"/>
      <c r="C60" s="74"/>
      <c r="D60" s="58"/>
    </row>
    <row r="61" spans="1:4" hidden="1">
      <c r="A61" s="21"/>
      <c r="B61" s="8"/>
      <c r="C61" s="74"/>
      <c r="D61" s="58"/>
    </row>
    <row r="62" spans="1:4" hidden="1">
      <c r="A62" s="21"/>
      <c r="B62" s="8"/>
      <c r="C62" s="74"/>
      <c r="D62" s="58"/>
    </row>
    <row r="63" spans="1:4" hidden="1">
      <c r="A63" s="21"/>
      <c r="B63" s="8"/>
      <c r="C63" s="74"/>
      <c r="D63" s="58"/>
    </row>
    <row r="64" spans="1:4" hidden="1">
      <c r="A64" s="21"/>
      <c r="B64" s="8"/>
      <c r="C64" s="74"/>
      <c r="D64" s="58"/>
    </row>
    <row r="65" spans="1:4" hidden="1">
      <c r="A65" s="21"/>
      <c r="B65" s="8"/>
      <c r="C65" s="74"/>
      <c r="D65" s="58"/>
    </row>
    <row r="66" spans="1:4" hidden="1">
      <c r="A66" s="21"/>
      <c r="B66" s="8"/>
      <c r="C66" s="74"/>
      <c r="D66" s="58"/>
    </row>
    <row r="67" spans="1:4" hidden="1">
      <c r="A67" s="21"/>
      <c r="B67" s="8"/>
      <c r="C67" s="74"/>
      <c r="D67" s="58"/>
    </row>
    <row r="68" spans="1:4" hidden="1">
      <c r="A68" s="21"/>
      <c r="B68" s="8"/>
      <c r="C68" s="74"/>
      <c r="D68" s="58"/>
    </row>
    <row r="69" spans="1:4" hidden="1">
      <c r="A69" s="21"/>
      <c r="B69" s="8"/>
      <c r="C69" s="74"/>
      <c r="D69" s="58"/>
    </row>
    <row r="70" spans="1:4" hidden="1">
      <c r="A70" s="21"/>
      <c r="B70" s="8"/>
      <c r="C70" s="74"/>
      <c r="D70" s="58"/>
    </row>
    <row r="71" spans="1:4" hidden="1">
      <c r="A71" s="21"/>
      <c r="B71" s="8"/>
      <c r="C71" s="74"/>
      <c r="D71" s="58"/>
    </row>
    <row r="72" spans="1:4" hidden="1">
      <c r="A72" s="21"/>
      <c r="B72" s="8"/>
      <c r="C72" s="74"/>
      <c r="D72" s="58"/>
    </row>
    <row r="73" spans="1:4" hidden="1">
      <c r="A73" s="21"/>
      <c r="B73" s="8"/>
      <c r="C73" s="74"/>
      <c r="D73" s="58"/>
    </row>
    <row r="74" spans="1:4" hidden="1">
      <c r="A74" s="21"/>
      <c r="B74" s="8"/>
      <c r="C74" s="74"/>
      <c r="D74" s="58"/>
    </row>
    <row r="75" spans="1:4" hidden="1">
      <c r="A75" s="21"/>
      <c r="B75" s="8"/>
      <c r="C75" s="74"/>
      <c r="D75" s="58"/>
    </row>
    <row r="76" spans="1:4" ht="13.5" hidden="1" thickBot="1">
      <c r="A76" s="21"/>
      <c r="B76" s="8"/>
      <c r="C76" s="3"/>
      <c r="D76" s="58"/>
    </row>
    <row r="77" spans="1:4" ht="25.5" hidden="1">
      <c r="A77" s="19" t="s">
        <v>7</v>
      </c>
      <c r="B77" s="25">
        <f>SUM(B78:B148)</f>
        <v>0</v>
      </c>
      <c r="C77" s="20"/>
      <c r="D77" s="22"/>
    </row>
    <row r="78" spans="1:4" hidden="1">
      <c r="A78" s="21"/>
      <c r="B78" s="8"/>
      <c r="C78" s="29"/>
      <c r="D78" s="75"/>
    </row>
    <row r="79" spans="1:4" hidden="1">
      <c r="A79" s="21"/>
      <c r="B79" s="8"/>
      <c r="C79" s="29"/>
      <c r="D79" s="75"/>
    </row>
    <row r="80" spans="1:4" hidden="1">
      <c r="A80" s="21"/>
      <c r="B80" s="8"/>
      <c r="C80" s="29"/>
      <c r="D80" s="75"/>
    </row>
    <row r="81" spans="1:4" hidden="1">
      <c r="A81" s="21"/>
      <c r="B81" s="8"/>
      <c r="C81" s="29"/>
      <c r="D81" s="75"/>
    </row>
    <row r="82" spans="1:4" hidden="1">
      <c r="A82" s="21"/>
      <c r="B82" s="8"/>
      <c r="C82" s="29"/>
      <c r="D82" s="75"/>
    </row>
    <row r="83" spans="1:4" hidden="1">
      <c r="A83" s="21"/>
      <c r="B83" s="57"/>
      <c r="C83" s="29"/>
      <c r="D83" s="75"/>
    </row>
    <row r="84" spans="1:4" hidden="1">
      <c r="A84" s="21"/>
      <c r="B84" s="32"/>
      <c r="C84" s="29"/>
      <c r="D84" s="75"/>
    </row>
    <row r="85" spans="1:4" hidden="1">
      <c r="A85" s="21"/>
      <c r="B85" s="32"/>
      <c r="C85" s="29"/>
      <c r="D85" s="75"/>
    </row>
    <row r="86" spans="1:4" hidden="1">
      <c r="A86" s="21"/>
      <c r="B86" s="32"/>
      <c r="C86" s="29"/>
      <c r="D86" s="75"/>
    </row>
    <row r="87" spans="1:4" hidden="1">
      <c r="A87" s="21"/>
      <c r="B87" s="32"/>
      <c r="C87" s="29"/>
      <c r="D87" s="75"/>
    </row>
    <row r="88" spans="1:4" hidden="1">
      <c r="A88" s="21"/>
      <c r="B88" s="32"/>
      <c r="C88" s="29"/>
      <c r="D88" s="75"/>
    </row>
    <row r="89" spans="1:4" hidden="1">
      <c r="A89" s="21"/>
      <c r="B89" s="32"/>
      <c r="C89" s="29"/>
      <c r="D89" s="75"/>
    </row>
    <row r="90" spans="1:4" hidden="1">
      <c r="A90" s="21"/>
      <c r="B90" s="32"/>
      <c r="C90" s="29"/>
      <c r="D90" s="75"/>
    </row>
    <row r="91" spans="1:4" hidden="1">
      <c r="A91" s="19" t="s">
        <v>8</v>
      </c>
      <c r="B91" s="23"/>
      <c r="C91" s="29"/>
      <c r="D91" s="75"/>
    </row>
    <row r="92" spans="1:4" hidden="1">
      <c r="A92" s="21" t="s">
        <v>9</v>
      </c>
      <c r="B92" s="8"/>
      <c r="C92" s="29"/>
      <c r="D92" s="75"/>
    </row>
    <row r="93" spans="1:4" hidden="1">
      <c r="A93" s="21"/>
      <c r="B93" s="8"/>
      <c r="C93" s="29"/>
      <c r="D93" s="75"/>
    </row>
    <row r="94" spans="1:4" ht="51" hidden="1">
      <c r="A94" s="19" t="s">
        <v>10</v>
      </c>
      <c r="B94" s="23"/>
      <c r="C94" s="29"/>
      <c r="D94" s="75"/>
    </row>
    <row r="95" spans="1:4" hidden="1">
      <c r="A95" s="21"/>
      <c r="B95" s="8"/>
      <c r="C95" s="29"/>
      <c r="D95" s="75"/>
    </row>
    <row r="96" spans="1:4" hidden="1">
      <c r="A96" s="21"/>
      <c r="B96" s="8"/>
      <c r="C96" s="29"/>
      <c r="D96" s="75"/>
    </row>
    <row r="97" spans="1:4" hidden="1">
      <c r="A97" s="21"/>
      <c r="B97" s="8"/>
      <c r="C97" s="29"/>
      <c r="D97" s="75"/>
    </row>
    <row r="98" spans="1:4" hidden="1">
      <c r="A98" s="21"/>
      <c r="B98" s="8"/>
      <c r="C98" s="29"/>
      <c r="D98" s="75"/>
    </row>
    <row r="99" spans="1:4" hidden="1">
      <c r="A99" s="21"/>
      <c r="B99" s="8"/>
      <c r="C99" s="29"/>
      <c r="D99" s="75"/>
    </row>
    <row r="100" spans="1:4" hidden="1">
      <c r="A100" s="21"/>
      <c r="B100" s="8"/>
      <c r="C100" s="29"/>
      <c r="D100" s="75"/>
    </row>
    <row r="101" spans="1:4" hidden="1">
      <c r="A101" s="21"/>
      <c r="B101" s="8"/>
      <c r="C101" s="29"/>
      <c r="D101" s="75"/>
    </row>
    <row r="102" spans="1:4" hidden="1">
      <c r="A102" s="21"/>
      <c r="B102" s="8"/>
      <c r="C102" s="29"/>
      <c r="D102" s="75"/>
    </row>
    <row r="103" spans="1:4" hidden="1">
      <c r="A103" s="21"/>
      <c r="B103" s="8"/>
      <c r="C103" s="29"/>
      <c r="D103" s="75"/>
    </row>
    <row r="104" spans="1:4" hidden="1">
      <c r="A104" s="21"/>
      <c r="B104" s="8"/>
      <c r="C104" s="29"/>
      <c r="D104" s="75"/>
    </row>
    <row r="105" spans="1:4" ht="38.25" hidden="1">
      <c r="A105" s="19" t="s">
        <v>11</v>
      </c>
      <c r="B105" s="23"/>
      <c r="C105" s="29"/>
      <c r="D105" s="75"/>
    </row>
    <row r="106" spans="1:4" ht="25.5" hidden="1">
      <c r="A106" s="21" t="s">
        <v>12</v>
      </c>
      <c r="B106" s="23"/>
      <c r="C106" s="29"/>
      <c r="D106" s="75"/>
    </row>
    <row r="107" spans="1:4" hidden="1">
      <c r="A107" s="21" t="s">
        <v>27</v>
      </c>
      <c r="B107" s="8"/>
      <c r="C107" s="29"/>
      <c r="D107" s="75"/>
    </row>
    <row r="108" spans="1:4" hidden="1">
      <c r="A108" s="59"/>
      <c r="B108" s="8"/>
      <c r="C108" s="29"/>
      <c r="D108" s="75"/>
    </row>
    <row r="109" spans="1:4" hidden="1">
      <c r="A109" s="44"/>
      <c r="B109" s="8"/>
      <c r="C109" s="29"/>
      <c r="D109" s="75"/>
    </row>
    <row r="110" spans="1:4" hidden="1">
      <c r="A110" s="21"/>
      <c r="B110" s="8"/>
      <c r="C110" s="29"/>
      <c r="D110" s="75"/>
    </row>
    <row r="111" spans="1:4" hidden="1">
      <c r="A111" s="61"/>
      <c r="B111" s="8"/>
      <c r="C111" s="29"/>
      <c r="D111" s="75"/>
    </row>
    <row r="112" spans="1:4" hidden="1">
      <c r="A112" s="61"/>
      <c r="B112" s="46"/>
      <c r="C112" s="29"/>
      <c r="D112" s="75"/>
    </row>
    <row r="113" spans="1:4" hidden="1">
      <c r="A113" s="61"/>
      <c r="B113" s="46"/>
      <c r="C113" s="29"/>
      <c r="D113" s="75"/>
    </row>
    <row r="114" spans="1:4" hidden="1">
      <c r="A114" s="61"/>
      <c r="B114" s="46"/>
      <c r="C114" s="29"/>
      <c r="D114" s="75"/>
    </row>
    <row r="115" spans="1:4" hidden="1">
      <c r="A115" s="61"/>
      <c r="B115" s="46"/>
      <c r="C115" s="29"/>
      <c r="D115" s="75"/>
    </row>
    <row r="116" spans="1:4" hidden="1">
      <c r="A116" s="21"/>
      <c r="B116" s="46"/>
      <c r="C116" s="29"/>
      <c r="D116" s="75"/>
    </row>
    <row r="117" spans="1:4" hidden="1">
      <c r="A117" s="21"/>
      <c r="B117" s="46"/>
      <c r="C117" s="29"/>
      <c r="D117" s="75"/>
    </row>
    <row r="118" spans="1:4" hidden="1">
      <c r="A118" s="21"/>
      <c r="B118" s="48"/>
      <c r="C118" s="29"/>
      <c r="D118" s="75"/>
    </row>
    <row r="119" spans="1:4" hidden="1">
      <c r="A119" s="21"/>
      <c r="B119" s="49"/>
      <c r="C119" s="29"/>
      <c r="D119" s="75"/>
    </row>
    <row r="120" spans="1:4" hidden="1">
      <c r="A120" s="21"/>
      <c r="B120" s="51"/>
      <c r="C120" s="29"/>
      <c r="D120" s="75"/>
    </row>
    <row r="121" spans="1:4" hidden="1">
      <c r="A121" s="21"/>
      <c r="B121" s="51"/>
      <c r="C121" s="29"/>
      <c r="D121" s="75"/>
    </row>
    <row r="122" spans="1:4" hidden="1">
      <c r="A122" s="21"/>
      <c r="B122" s="51"/>
      <c r="C122" s="29"/>
      <c r="D122" s="75"/>
    </row>
    <row r="123" spans="1:4" hidden="1">
      <c r="A123" s="21"/>
      <c r="B123" s="51"/>
      <c r="C123" s="29"/>
      <c r="D123" s="75"/>
    </row>
    <row r="124" spans="1:4" hidden="1">
      <c r="A124" s="21"/>
      <c r="B124" s="51"/>
      <c r="C124" s="29"/>
      <c r="D124" s="75"/>
    </row>
    <row r="125" spans="1:4" hidden="1">
      <c r="A125" s="21"/>
      <c r="B125" s="51"/>
      <c r="C125" s="29"/>
      <c r="D125" s="75"/>
    </row>
    <row r="126" spans="1:4" hidden="1">
      <c r="A126" s="21"/>
      <c r="B126" s="51"/>
      <c r="C126" s="29"/>
      <c r="D126" s="75"/>
    </row>
    <row r="127" spans="1:4" hidden="1">
      <c r="A127" s="21"/>
      <c r="B127" s="51"/>
      <c r="C127" s="29"/>
      <c r="D127" s="75"/>
    </row>
    <row r="128" spans="1:4" hidden="1">
      <c r="A128" s="21"/>
      <c r="B128" s="51"/>
      <c r="C128" s="29"/>
      <c r="D128" s="75"/>
    </row>
    <row r="129" spans="1:4" hidden="1">
      <c r="A129" s="21"/>
      <c r="B129" s="51"/>
      <c r="C129" s="29"/>
      <c r="D129" s="75"/>
    </row>
    <row r="130" spans="1:4" hidden="1">
      <c r="A130" s="21"/>
      <c r="B130" s="51"/>
      <c r="C130" s="29"/>
      <c r="D130" s="75"/>
    </row>
    <row r="131" spans="1:4" hidden="1">
      <c r="A131" s="21"/>
      <c r="B131" s="51"/>
      <c r="C131" s="29"/>
      <c r="D131" s="75"/>
    </row>
    <row r="132" spans="1:4" hidden="1">
      <c r="A132" s="21"/>
      <c r="B132" s="51"/>
      <c r="C132" s="29"/>
      <c r="D132" s="75"/>
    </row>
    <row r="133" spans="1:4" hidden="1">
      <c r="A133" s="21"/>
      <c r="B133" s="51"/>
      <c r="C133" s="29"/>
      <c r="D133" s="75"/>
    </row>
    <row r="134" spans="1:4" hidden="1">
      <c r="A134" s="21"/>
      <c r="B134" s="51"/>
      <c r="C134" s="29"/>
      <c r="D134" s="75"/>
    </row>
    <row r="135" spans="1:4" hidden="1">
      <c r="A135" s="21"/>
      <c r="B135" s="51"/>
      <c r="C135" s="29"/>
      <c r="D135" s="75"/>
    </row>
    <row r="136" spans="1:4" hidden="1">
      <c r="A136" s="21"/>
      <c r="B136" s="51"/>
      <c r="C136" s="29"/>
      <c r="D136" s="75"/>
    </row>
    <row r="137" spans="1:4" hidden="1">
      <c r="A137" s="21"/>
      <c r="B137" s="51"/>
      <c r="C137" s="29"/>
      <c r="D137" s="75"/>
    </row>
    <row r="138" spans="1:4" hidden="1">
      <c r="A138" s="21"/>
      <c r="B138" s="51"/>
      <c r="C138" s="29"/>
      <c r="D138" s="75"/>
    </row>
    <row r="139" spans="1:4" hidden="1">
      <c r="A139" s="53"/>
      <c r="B139" s="43"/>
      <c r="C139" s="29"/>
      <c r="D139" s="75"/>
    </row>
    <row r="140" spans="1:4" ht="15" hidden="1">
      <c r="A140" s="33"/>
      <c r="B140" s="103"/>
      <c r="C140" s="29"/>
      <c r="D140" s="75"/>
    </row>
    <row r="141" spans="1:4" ht="15" hidden="1">
      <c r="A141" s="33"/>
      <c r="B141" s="103"/>
      <c r="C141" s="29"/>
      <c r="D141" s="75"/>
    </row>
    <row r="142" spans="1:4" ht="15" hidden="1">
      <c r="A142" s="33"/>
      <c r="B142" s="103"/>
      <c r="C142" s="29"/>
      <c r="D142" s="75"/>
    </row>
    <row r="143" spans="1:4" ht="15" hidden="1">
      <c r="A143" s="33"/>
      <c r="B143" s="103"/>
      <c r="C143" s="29"/>
      <c r="D143" s="75"/>
    </row>
    <row r="144" spans="1:4" ht="15" hidden="1">
      <c r="A144" s="33"/>
      <c r="B144" s="103"/>
      <c r="C144" s="29"/>
      <c r="D144" s="75"/>
    </row>
    <row r="145" spans="1:4">
      <c r="A145" s="21" t="s">
        <v>13</v>
      </c>
      <c r="B145" s="8"/>
      <c r="C145" s="29"/>
      <c r="D145" s="75"/>
    </row>
    <row r="146" spans="1:4">
      <c r="A146" s="21"/>
      <c r="B146" s="8"/>
      <c r="C146" s="29"/>
      <c r="D146" s="75"/>
    </row>
    <row r="147" spans="1:4">
      <c r="A147" s="18"/>
      <c r="B147" s="8"/>
      <c r="C147" s="29"/>
      <c r="D147" s="75"/>
    </row>
    <row r="148" spans="1:4">
      <c r="A148" s="60"/>
      <c r="B148" s="8"/>
      <c r="C148" s="3"/>
      <c r="D148" s="4"/>
    </row>
    <row r="149" spans="1:4" ht="13.5" thickBot="1">
      <c r="A149" s="37" t="s">
        <v>14</v>
      </c>
      <c r="B149" s="69">
        <f>+B7+B13+B77+B91+B94+B105+B145</f>
        <v>7473.39</v>
      </c>
      <c r="C149" s="38"/>
      <c r="D149" s="39"/>
    </row>
    <row r="150" spans="1:4">
      <c r="A150" s="118"/>
      <c r="B150" s="118"/>
      <c r="C150" s="258"/>
      <c r="D150" s="258"/>
    </row>
  </sheetData>
  <mergeCells count="3">
    <mergeCell ref="A4:D4"/>
    <mergeCell ref="A5:D5"/>
    <mergeCell ref="C150:D15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171</vt:i4>
      </vt:variant>
    </vt:vector>
  </HeadingPairs>
  <TitlesOfParts>
    <vt:vector size="171" baseType="lpstr">
      <vt:lpstr>Sheet1</vt:lpstr>
      <vt:lpstr>18,11</vt:lpstr>
      <vt:lpstr>16,11</vt:lpstr>
      <vt:lpstr>15,11</vt:lpstr>
      <vt:lpstr>14,11</vt:lpstr>
      <vt:lpstr>09,11</vt:lpstr>
      <vt:lpstr>07,11</vt:lpstr>
      <vt:lpstr>03,11</vt:lpstr>
      <vt:lpstr>01,11</vt:lpstr>
      <vt:lpstr>31,12</vt:lpstr>
      <vt:lpstr>30,12</vt:lpstr>
      <vt:lpstr>24,12</vt:lpstr>
      <vt:lpstr>23,12</vt:lpstr>
      <vt:lpstr>20,12</vt:lpstr>
      <vt:lpstr>19,12</vt:lpstr>
      <vt:lpstr>18.12</vt:lpstr>
      <vt:lpstr>17,12</vt:lpstr>
      <vt:lpstr>16,12</vt:lpstr>
      <vt:lpstr>13,12</vt:lpstr>
      <vt:lpstr>12,12</vt:lpstr>
      <vt:lpstr>11,12</vt:lpstr>
      <vt:lpstr>10,12</vt:lpstr>
      <vt:lpstr>06,12</vt:lpstr>
      <vt:lpstr>04,12</vt:lpstr>
      <vt:lpstr>03,12</vt:lpstr>
      <vt:lpstr>28,11</vt:lpstr>
      <vt:lpstr>27,11</vt:lpstr>
      <vt:lpstr>26,11</vt:lpstr>
      <vt:lpstr>25,11</vt:lpstr>
      <vt:lpstr>22,11</vt:lpstr>
      <vt:lpstr>21,11</vt:lpstr>
      <vt:lpstr>20,11</vt:lpstr>
      <vt:lpstr>19,11</vt:lpstr>
      <vt:lpstr>18.11</vt:lpstr>
      <vt:lpstr>15.11</vt:lpstr>
      <vt:lpstr>14.11</vt:lpstr>
      <vt:lpstr>13,11</vt:lpstr>
      <vt:lpstr>08,11</vt:lpstr>
      <vt:lpstr>07.11</vt:lpstr>
      <vt:lpstr>06,11</vt:lpstr>
      <vt:lpstr>05,11</vt:lpstr>
      <vt:lpstr>30,10</vt:lpstr>
      <vt:lpstr>28,10</vt:lpstr>
      <vt:lpstr>25,10</vt:lpstr>
      <vt:lpstr>23,10</vt:lpstr>
      <vt:lpstr>22,10</vt:lpstr>
      <vt:lpstr>21,10</vt:lpstr>
      <vt:lpstr>18,10</vt:lpstr>
      <vt:lpstr>17,10</vt:lpstr>
      <vt:lpstr>16,10</vt:lpstr>
      <vt:lpstr>15,10</vt:lpstr>
      <vt:lpstr>11,10</vt:lpstr>
      <vt:lpstr>10,10</vt:lpstr>
      <vt:lpstr>09,10</vt:lpstr>
      <vt:lpstr>07,10</vt:lpstr>
      <vt:lpstr>03,10</vt:lpstr>
      <vt:lpstr>27,09</vt:lpstr>
      <vt:lpstr>26,09</vt:lpstr>
      <vt:lpstr>25,09</vt:lpstr>
      <vt:lpstr>24,09</vt:lpstr>
      <vt:lpstr>23,09</vt:lpstr>
      <vt:lpstr>18,09</vt:lpstr>
      <vt:lpstr>16,09</vt:lpstr>
      <vt:lpstr>13,09</vt:lpstr>
      <vt:lpstr>12,09</vt:lpstr>
      <vt:lpstr>11,09</vt:lpstr>
      <vt:lpstr>10,09</vt:lpstr>
      <vt:lpstr>06,09</vt:lpstr>
      <vt:lpstr>05,09</vt:lpstr>
      <vt:lpstr>03,09</vt:lpstr>
      <vt:lpstr>28,08</vt:lpstr>
      <vt:lpstr>27,08</vt:lpstr>
      <vt:lpstr>23,08</vt:lpstr>
      <vt:lpstr>22,08</vt:lpstr>
      <vt:lpstr>19,08</vt:lpstr>
      <vt:lpstr>14,08</vt:lpstr>
      <vt:lpstr>13,08</vt:lpstr>
      <vt:lpstr>08,08</vt:lpstr>
      <vt:lpstr>07,08</vt:lpstr>
      <vt:lpstr>06,08</vt:lpstr>
      <vt:lpstr>05,08</vt:lpstr>
      <vt:lpstr>02,08</vt:lpstr>
      <vt:lpstr>31,07</vt:lpstr>
      <vt:lpstr>30,07</vt:lpstr>
      <vt:lpstr>29,07</vt:lpstr>
      <vt:lpstr>26,07</vt:lpstr>
      <vt:lpstr>25,07</vt:lpstr>
      <vt:lpstr>24,07</vt:lpstr>
      <vt:lpstr>23,07</vt:lpstr>
      <vt:lpstr>22,07</vt:lpstr>
      <vt:lpstr>19,07</vt:lpstr>
      <vt:lpstr>18,07</vt:lpstr>
      <vt:lpstr>16,07</vt:lpstr>
      <vt:lpstr>15,07</vt:lpstr>
      <vt:lpstr>12,07</vt:lpstr>
      <vt:lpstr>11,07</vt:lpstr>
      <vt:lpstr>10,07</vt:lpstr>
      <vt:lpstr>05,07</vt:lpstr>
      <vt:lpstr>04,07</vt:lpstr>
      <vt:lpstr>02.07</vt:lpstr>
      <vt:lpstr>01,07</vt:lpstr>
      <vt:lpstr>28,06</vt:lpstr>
      <vt:lpstr>26,06</vt:lpstr>
      <vt:lpstr>24,06</vt:lpstr>
      <vt:lpstr>21,06</vt:lpstr>
      <vt:lpstr>20,06</vt:lpstr>
      <vt:lpstr>19,06</vt:lpstr>
      <vt:lpstr>14,06</vt:lpstr>
      <vt:lpstr>11,06</vt:lpstr>
      <vt:lpstr>07,06</vt:lpstr>
      <vt:lpstr>06,06</vt:lpstr>
      <vt:lpstr>05,06</vt:lpstr>
      <vt:lpstr>03,06</vt:lpstr>
      <vt:lpstr>30,05</vt:lpstr>
      <vt:lpstr>29,05</vt:lpstr>
      <vt:lpstr>28,05</vt:lpstr>
      <vt:lpstr>27,05</vt:lpstr>
      <vt:lpstr>24,05</vt:lpstr>
      <vt:lpstr>23,05</vt:lpstr>
      <vt:lpstr>22,05</vt:lpstr>
      <vt:lpstr>21,05</vt:lpstr>
      <vt:lpstr>17,05</vt:lpstr>
      <vt:lpstr>16,05</vt:lpstr>
      <vt:lpstr>15,05</vt:lpstr>
      <vt:lpstr>14,05</vt:lpstr>
      <vt:lpstr>13,05</vt:lpstr>
      <vt:lpstr>10,05</vt:lpstr>
      <vt:lpstr>09,05</vt:lpstr>
      <vt:lpstr>08,05</vt:lpstr>
      <vt:lpstr>07,05</vt:lpstr>
      <vt:lpstr>02,05</vt:lpstr>
      <vt:lpstr>24,04</vt:lpstr>
      <vt:lpstr>23,04</vt:lpstr>
      <vt:lpstr>22,04</vt:lpstr>
      <vt:lpstr>19,04</vt:lpstr>
      <vt:lpstr>18,04</vt:lpstr>
      <vt:lpstr>17,04</vt:lpstr>
      <vt:lpstr>16,04</vt:lpstr>
      <vt:lpstr>15,04</vt:lpstr>
      <vt:lpstr>12,04</vt:lpstr>
      <vt:lpstr>05,04</vt:lpstr>
      <vt:lpstr>02,04</vt:lpstr>
      <vt:lpstr>29,03</vt:lpstr>
      <vt:lpstr>28,03</vt:lpstr>
      <vt:lpstr>26,03</vt:lpstr>
      <vt:lpstr>25,03</vt:lpstr>
      <vt:lpstr>22,03</vt:lpstr>
      <vt:lpstr>21,03</vt:lpstr>
      <vt:lpstr>20,03</vt:lpstr>
      <vt:lpstr>19,03</vt:lpstr>
      <vt:lpstr>15,03</vt:lpstr>
      <vt:lpstr>14,03</vt:lpstr>
      <vt:lpstr>12,03</vt:lpstr>
      <vt:lpstr>11,03</vt:lpstr>
      <vt:lpstr>07,03</vt:lpstr>
      <vt:lpstr>04,03</vt:lpstr>
      <vt:lpstr>01,03</vt:lpstr>
      <vt:lpstr>28,02</vt:lpstr>
      <vt:lpstr>27,02</vt:lpstr>
      <vt:lpstr>26,02</vt:lpstr>
      <vt:lpstr>22,02</vt:lpstr>
      <vt:lpstr>21,02</vt:lpstr>
      <vt:lpstr>14,02</vt:lpstr>
      <vt:lpstr>08,02</vt:lpstr>
      <vt:lpstr>07,02</vt:lpstr>
      <vt:lpstr>01,02</vt:lpstr>
      <vt:lpstr>29,01</vt:lpstr>
      <vt:lpstr>22,01</vt:lpstr>
      <vt:lpstr>21,01</vt:lpstr>
      <vt:lpstr>13,01</vt:lpstr>
      <vt:lpstr>09,01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Cristiana V Dumitrescu</dc:creator>
  <cp:lastModifiedBy>Bogdan</cp:lastModifiedBy>
  <cp:lastPrinted>2012-06-13T08:34:47Z</cp:lastPrinted>
  <dcterms:created xsi:type="dcterms:W3CDTF">1996-10-14T23:33:28Z</dcterms:created>
  <dcterms:modified xsi:type="dcterms:W3CDTF">2020-01-08T14:33:09Z</dcterms:modified>
</cp:coreProperties>
</file>